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PRÁCE\Břeclav\sídliště Dukelských hrdinů\DPS\etapa 1 - cast 1\"/>
    </mc:Choice>
  </mc:AlternateContent>
  <bookViews>
    <workbookView xWindow="0" yWindow="0" windowWidth="0" windowHeight="0"/>
  </bookViews>
  <sheets>
    <sheet name="Rekapitulace stavby" sheetId="1" r:id="rId1"/>
    <sheet name="2025-09 - BŘECLAV - rege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'2025-09 - BŘECLAV - regen...'!$C$124:$K$309</definedName>
    <definedName name="_xlnm.Print_Area" localSheetId="1">'2025-09 - BŘECLAV - regen...'!$C$4:$J$76,'2025-09 - BŘECLAV - regen...'!$C$82:$J$108,'2025-09 - BŘECLAV - regen...'!$C$114:$J$309</definedName>
    <definedName name="_xlnm.Print_Titles" localSheetId="1">'2025-09 - BŘECLAV - regen...'!$124:$124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4"/>
  <c r="BH294"/>
  <c r="BG294"/>
  <c r="BF294"/>
  <c r="T294"/>
  <c r="T293"/>
  <c r="R294"/>
  <c r="R293"/>
  <c r="P294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79"/>
  <c r="BH179"/>
  <c r="BG179"/>
  <c r="BF179"/>
  <c r="T179"/>
  <c r="R179"/>
  <c r="P179"/>
  <c r="BI174"/>
  <c r="BH174"/>
  <c r="BG174"/>
  <c r="BF174"/>
  <c r="T174"/>
  <c r="R174"/>
  <c r="P174"/>
  <c r="BI167"/>
  <c r="BH167"/>
  <c r="BG167"/>
  <c r="BF167"/>
  <c r="T167"/>
  <c r="R167"/>
  <c r="P167"/>
  <c r="BI164"/>
  <c r="BH164"/>
  <c r="BG164"/>
  <c r="BF164"/>
  <c r="T164"/>
  <c r="T163"/>
  <c r="R164"/>
  <c r="R163"/>
  <c r="P164"/>
  <c r="P16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J122"/>
  <c r="F121"/>
  <c r="F119"/>
  <c r="E117"/>
  <c r="J90"/>
  <c r="F89"/>
  <c r="F87"/>
  <c r="E85"/>
  <c r="J19"/>
  <c r="E19"/>
  <c r="J89"/>
  <c r="J18"/>
  <c r="J16"/>
  <c r="E16"/>
  <c r="F122"/>
  <c r="J15"/>
  <c r="J10"/>
  <c r="J119"/>
  <c i="1" r="L90"/>
  <c r="AM90"/>
  <c r="AM89"/>
  <c r="L89"/>
  <c r="AM87"/>
  <c r="L87"/>
  <c r="L85"/>
  <c r="L84"/>
  <c i="2" r="BK309"/>
  <c r="BK240"/>
  <c r="BK236"/>
  <c r="J230"/>
  <c r="BK209"/>
  <c r="BK189"/>
  <c r="J146"/>
  <c r="BK278"/>
  <c r="J278"/>
  <c r="BK276"/>
  <c r="J276"/>
  <c r="BK275"/>
  <c r="J275"/>
  <c r="BK274"/>
  <c r="J274"/>
  <c r="BK273"/>
  <c r="J273"/>
  <c r="BK272"/>
  <c r="BK271"/>
  <c r="BK269"/>
  <c r="BK265"/>
  <c r="BK264"/>
  <c r="J262"/>
  <c r="J213"/>
  <c r="J205"/>
  <c r="J309"/>
  <c r="BK308"/>
  <c r="J308"/>
  <c r="BK306"/>
  <c r="J306"/>
  <c r="BK305"/>
  <c r="J305"/>
  <c r="BK304"/>
  <c r="J304"/>
  <c r="BK302"/>
  <c r="J302"/>
  <c r="BK301"/>
  <c r="J301"/>
  <c r="BK299"/>
  <c r="J299"/>
  <c r="BK298"/>
  <c r="J298"/>
  <c r="BK297"/>
  <c r="J297"/>
  <c r="BK294"/>
  <c r="BK291"/>
  <c r="J291"/>
  <c r="BK289"/>
  <c r="J289"/>
  <c r="BK287"/>
  <c r="J287"/>
  <c r="BK285"/>
  <c r="J285"/>
  <c r="BK284"/>
  <c r="J284"/>
  <c r="BK282"/>
  <c r="J282"/>
  <c r="BK280"/>
  <c r="J280"/>
  <c r="J244"/>
  <c r="BK243"/>
  <c r="J226"/>
  <c r="BK179"/>
  <c r="J272"/>
  <c r="J271"/>
  <c r="BK267"/>
  <c r="J265"/>
  <c r="J264"/>
  <c r="BK262"/>
  <c r="J257"/>
  <c r="BK256"/>
  <c r="J256"/>
  <c r="BK253"/>
  <c r="J253"/>
  <c r="BK250"/>
  <c r="J248"/>
  <c r="BK247"/>
  <c r="BK244"/>
  <c r="J243"/>
  <c r="J242"/>
  <c r="BK241"/>
  <c r="J240"/>
  <c r="BK239"/>
  <c r="J234"/>
  <c r="BK226"/>
  <c r="J223"/>
  <c r="BK218"/>
  <c r="J209"/>
  <c r="J247"/>
  <c r="BK242"/>
  <c r="J241"/>
  <c r="J239"/>
  <c r="J236"/>
  <c r="BK234"/>
  <c r="BK230"/>
  <c r="BK223"/>
  <c r="J218"/>
  <c r="BK213"/>
  <c r="BK205"/>
  <c r="BK201"/>
  <c r="J196"/>
  <c r="J294"/>
  <c r="J269"/>
  <c r="J267"/>
  <c r="BK257"/>
  <c r="J179"/>
  <c r="J174"/>
  <c r="J167"/>
  <c r="BK152"/>
  <c r="BK150"/>
  <c r="BK140"/>
  <c r="BK136"/>
  <c r="BK131"/>
  <c i="1" r="AS94"/>
  <c i="2" r="J201"/>
  <c r="BK196"/>
  <c r="BK174"/>
  <c r="J164"/>
  <c r="J149"/>
  <c r="BK144"/>
  <c r="J140"/>
  <c r="J136"/>
  <c r="BK135"/>
  <c r="J133"/>
  <c r="J129"/>
  <c r="BK192"/>
  <c r="BK167"/>
  <c r="J152"/>
  <c r="J150"/>
  <c r="BK146"/>
  <c r="BK133"/>
  <c r="J128"/>
  <c r="J192"/>
  <c r="J189"/>
  <c r="BK164"/>
  <c r="BK149"/>
  <c r="BK148"/>
  <c r="J144"/>
  <c r="J135"/>
  <c r="J250"/>
  <c r="J148"/>
  <c r="BK128"/>
  <c r="BK248"/>
  <c r="J131"/>
  <c r="BK129"/>
  <c l="1" r="R246"/>
  <c r="BK303"/>
  <c r="J303"/>
  <c r="J106"/>
  <c r="BK166"/>
  <c r="J166"/>
  <c r="J98"/>
  <c r="P303"/>
  <c r="T166"/>
  <c r="P238"/>
  <c r="T238"/>
  <c r="R303"/>
  <c r="BK246"/>
  <c r="J246"/>
  <c r="J100"/>
  <c r="R283"/>
  <c r="T283"/>
  <c r="BK296"/>
  <c r="J296"/>
  <c r="J104"/>
  <c r="P296"/>
  <c r="R296"/>
  <c r="BK300"/>
  <c r="J300"/>
  <c r="J105"/>
  <c r="R300"/>
  <c r="T303"/>
  <c r="BK127"/>
  <c r="J127"/>
  <c r="J96"/>
  <c r="P127"/>
  <c r="R127"/>
  <c r="T246"/>
  <c r="BK283"/>
  <c r="J283"/>
  <c r="J101"/>
  <c r="T300"/>
  <c r="P166"/>
  <c r="BK307"/>
  <c r="J307"/>
  <c r="J107"/>
  <c r="R166"/>
  <c r="BK238"/>
  <c r="J238"/>
  <c r="J99"/>
  <c r="R238"/>
  <c r="P283"/>
  <c r="P307"/>
  <c r="P246"/>
  <c r="T296"/>
  <c r="P300"/>
  <c r="R307"/>
  <c r="T127"/>
  <c r="T126"/>
  <c r="T307"/>
  <c r="F90"/>
  <c r="BE244"/>
  <c r="BE131"/>
  <c r="BE135"/>
  <c r="BE140"/>
  <c r="BE128"/>
  <c r="BE167"/>
  <c r="J87"/>
  <c r="J121"/>
  <c r="BE144"/>
  <c r="BE148"/>
  <c r="BE149"/>
  <c r="BE164"/>
  <c r="BE152"/>
  <c r="BE129"/>
  <c r="BE133"/>
  <c r="BE174"/>
  <c r="BE250"/>
  <c r="BE196"/>
  <c r="BE265"/>
  <c r="BE308"/>
  <c r="BE179"/>
  <c r="BE201"/>
  <c r="BE205"/>
  <c r="BE213"/>
  <c r="BE223"/>
  <c r="BE234"/>
  <c r="BE239"/>
  <c r="BE240"/>
  <c r="BE243"/>
  <c r="BE248"/>
  <c r="BE209"/>
  <c r="BE226"/>
  <c r="BE236"/>
  <c r="BE253"/>
  <c r="BE256"/>
  <c r="BE262"/>
  <c r="BE267"/>
  <c r="BE269"/>
  <c r="BE309"/>
  <c r="BE136"/>
  <c r="BE146"/>
  <c r="BE150"/>
  <c r="BE189"/>
  <c r="BE280"/>
  <c r="BE282"/>
  <c r="BE284"/>
  <c r="BE285"/>
  <c r="BE287"/>
  <c r="BE289"/>
  <c r="BE291"/>
  <c r="BE294"/>
  <c r="BE297"/>
  <c r="BE298"/>
  <c r="BE299"/>
  <c r="BE301"/>
  <c r="BE302"/>
  <c r="BE304"/>
  <c r="BE305"/>
  <c r="BE306"/>
  <c r="BK293"/>
  <c r="J293"/>
  <c r="J102"/>
  <c r="BE218"/>
  <c r="BE230"/>
  <c r="BE241"/>
  <c r="BE242"/>
  <c r="BE257"/>
  <c r="BE264"/>
  <c r="BE271"/>
  <c r="BE272"/>
  <c r="BE273"/>
  <c r="BE274"/>
  <c r="BE275"/>
  <c r="BE276"/>
  <c r="BE278"/>
  <c r="BE192"/>
  <c r="BE247"/>
  <c r="BK163"/>
  <c r="J163"/>
  <c r="J97"/>
  <c r="F32"/>
  <c i="1" r="BA95"/>
  <c r="BA94"/>
  <c r="W30"/>
  <c i="2" r="F33"/>
  <c i="1" r="BB95"/>
  <c r="BB94"/>
  <c r="W31"/>
  <c i="2" r="F35"/>
  <c i="1" r="BD95"/>
  <c r="BD94"/>
  <c r="W33"/>
  <c i="2" r="F34"/>
  <c i="1" r="BC95"/>
  <c r="BC94"/>
  <c r="AY94"/>
  <c i="2" r="J32"/>
  <c i="1" r="AW95"/>
  <c i="2" l="1" r="R295"/>
  <c r="R126"/>
  <c r="R125"/>
  <c r="P295"/>
  <c r="P126"/>
  <c r="P125"/>
  <c i="1" r="AU95"/>
  <c i="2" r="T295"/>
  <c r="T125"/>
  <c r="BK295"/>
  <c r="J295"/>
  <c r="J103"/>
  <c r="BK126"/>
  <c r="J126"/>
  <c r="J95"/>
  <c i="1" r="AU94"/>
  <c r="W32"/>
  <c r="AX94"/>
  <c i="2" r="F31"/>
  <c i="1" r="AZ95"/>
  <c r="AZ94"/>
  <c r="W29"/>
  <c r="AW94"/>
  <c r="AK30"/>
  <c i="2" r="J31"/>
  <c i="1" r="AV95"/>
  <c r="AT95"/>
  <c i="2" l="1" r="BK125"/>
  <c r="J125"/>
  <c r="J94"/>
  <c i="1" r="AV94"/>
  <c r="AK29"/>
  <c l="1" r="AT94"/>
  <c i="2" r="J28"/>
  <c i="1" r="AG95"/>
  <c r="AG94"/>
  <c r="AN94"/>
  <c l="1" r="AN95"/>
  <c i="2" r="J37"/>
  <c i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<sst xmlns="http://schemas.openxmlformats.org/spreadsheetml/2006/main">
  <si>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</si>
  <si>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</si>
  <si>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</si>
  <si>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</si>
  <si>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</si>
  <si>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{095321f5-53f5-4570-ac08-bb67c586d852}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</si>
  <si>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</si>
  <si>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</si>
  <si>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</si>
  <si>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</si>
  <si>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</si>
  <si>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</si>
  <si>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</si>
  <si>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</si>
  <si>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</si>
  <si>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</si>
  <si>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</si>
  <si>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BŘECLAV - regenerace veřejných prostranství v lokalitě Dukelských hrdinů - etapa 1 - část 1</t>
  </si>
  <si>
    <t>KSO:</t>
  </si>
  <si>
    <t>CC-CZ:</t>
  </si>
  <si>
    <t>Místo:</t>
  </si>
  <si>
    <t>Břeclav</t>
  </si>
  <si>
    <t>Datum:</t>
  </si>
  <si>
    <t>19. 9. 2025</t>
  </si>
  <si>
    <t>Zadavatel:</t>
  </si>
  <si>
    <t>IČ:</t>
  </si>
  <si>
    <t>Město Břeclav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</si>
  <si>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</si>
  <si>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</si>
  <si>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</si>
  <si>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</si>
  <si>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</si>
  <si>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</si>
  <si>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</si>
  <si>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Projekce DS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</si>
  <si>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</si>
  <si>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</si>
  <si>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</si>
  <si>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</si>
  <si>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</si>
  <si>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</si>
  <si>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</si>
  <si>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</si>
  <si>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</si>
  <si>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</si>
  <si>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</si>
  <si>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</si>
  <si>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</si>
  <si>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</si>
  <si>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</si>
  <si>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</si>
  <si>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</si>
  <si>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</si>
  <si>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</si>
  <si>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</si>
  <si>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</si>
  <si>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</si>
  <si>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</si>
  <si>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</si>
  <si>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</si>
  <si>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</si>
  <si>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</si>
  <si>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</si>
  <si>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</si>
  <si>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</si>
  <si>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</si>
  <si>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</si>
  <si>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</si>
  <si>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</si>
  <si>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</si>
  <si>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</si>
  <si>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</si>
  <si>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</si>
  <si>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</si>
  <si>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</si>
  <si>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</si>
  <si>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</si>
  <si>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</si>
  <si>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</si>
  <si>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</si>
  <si>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</si>
  <si>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</si>
  <si>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</si>
  <si>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</si>
  <si>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</si>
  <si>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</si>
  <si>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</si>
  <si>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</si>
  <si>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</si>
  <si>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</si>
  <si>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</si>
  <si>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</si>
  <si>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</si>
  <si>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</si>
  <si>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</si>
  <si>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</si>
  <si>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</si>
  <si>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</si>
  <si>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</si>
  <si>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</si>
  <si>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</si>
  <si>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</si>
  <si>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</si>
  <si>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</si>
  <si>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</si>
  <si>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</si>
  <si>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</si>
  <si>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</si>
  <si>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</si>
  <si>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</si>
  <si>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</si>
  <si>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</si>
  <si>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</si>
  <si>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</si>
  <si>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</si>
  <si>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</si>
  <si>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</si>
  <si>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</si>
  <si>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</si>
  <si>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</si>
  <si>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</si>
  <si>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</si>
  <si>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ze zámkových dlaždic komunikací pro pěší strojně pl do 50 m2</t>
  </si>
  <si>
    <t>m2</t>
  </si>
  <si>
    <t>4</t>
  </si>
  <si>
    <t>-1349092970</t>
  </si>
  <si>
    <t>113107212</t>
  </si>
  <si>
    <t>Odstranění podkladu z kameniva těženého tl přes 100 do 200 mm strojně pl přes 200 m2</t>
  </si>
  <si>
    <t>437423224</t>
  </si>
  <si>
    <t>VV</t>
  </si>
  <si>
    <t>900+75,50+35,00</t>
  </si>
  <si>
    <t>3</t>
  </si>
  <si>
    <t>113107181</t>
  </si>
  <si>
    <t>Odstranění podkladu živičného tl do 50 mm strojně pl přes 50 do 200 m2</t>
  </si>
  <si>
    <t>-1913074979</t>
  </si>
  <si>
    <t>"chodník"72,50+3,00</t>
  </si>
  <si>
    <t>113107243</t>
  </si>
  <si>
    <t>Odstranění podkladu živičného tl přes 100 do 150 mm strojně pl přes 200 m2</t>
  </si>
  <si>
    <t>-92706378</t>
  </si>
  <si>
    <t>"komunikace"900</t>
  </si>
  <si>
    <t>5</t>
  </si>
  <si>
    <t>113202111</t>
  </si>
  <si>
    <t>Vytrhání obrub krajníků obrubníků stojatých</t>
  </si>
  <si>
    <t>m</t>
  </si>
  <si>
    <t>-697126723</t>
  </si>
  <si>
    <t>6</t>
  </si>
  <si>
    <t>122151104</t>
  </si>
  <si>
    <t>Odkopávky a prokopávky nezapažené v hornině třídy těžitelnosti I skupiny 1 a 2 objem do 500 m3 strojně</t>
  </si>
  <si>
    <t>m3</t>
  </si>
  <si>
    <t>-1034488847</t>
  </si>
  <si>
    <t>525,60</t>
  </si>
  <si>
    <t>-0,06*35-1010,50*0,20-75,50*0,05-900*0,15</t>
  </si>
  <si>
    <t>Součet</t>
  </si>
  <si>
    <t>7</t>
  </si>
  <si>
    <t>162751114</t>
  </si>
  <si>
    <t>Vodorovné přemístění přes 6 000 do 7000 m výkopku/sypaniny z horniny třídy těžitelnosti I skupiny 1 až 3</t>
  </si>
  <si>
    <t>1522492960</t>
  </si>
  <si>
    <t>182,625</t>
  </si>
  <si>
    <t>"zpětné dosypání za obrubou"-22,50</t>
  </si>
  <si>
    <t>8</t>
  </si>
  <si>
    <t>171201231</t>
  </si>
  <si>
    <t>Poplatek za uložení zeminy a kamení na recyklační skládce (skládkovné) kód odpadu 17 05 04</t>
  </si>
  <si>
    <t>t</t>
  </si>
  <si>
    <t>1379325747</t>
  </si>
  <si>
    <t>160,125*1,8 'Přepočtené koeficientem množství</t>
  </si>
  <si>
    <t>9</t>
  </si>
  <si>
    <t>171251101</t>
  </si>
  <si>
    <t>Uložení sypaniny do násypů nezhutněných strojně</t>
  </si>
  <si>
    <t>622967545</t>
  </si>
  <si>
    <t>"zpětné dosypání podél obruby"22,50</t>
  </si>
  <si>
    <t>10</t>
  </si>
  <si>
    <t>181111111</t>
  </si>
  <si>
    <t>Plošná úprava terénu do 500 m2 zemina skupiny 1 až 4 nerovnosti přes 50 do 100 mm v rovinně a svahu do 1:5</t>
  </si>
  <si>
    <t>-1782672015</t>
  </si>
  <si>
    <t>11</t>
  </si>
  <si>
    <t>181411131</t>
  </si>
  <si>
    <t>Založení parkového trávníku výsevem plochy do 1000 m2 v rovině a ve svahu do 1:5</t>
  </si>
  <si>
    <t>2003991667</t>
  </si>
  <si>
    <t>M</t>
  </si>
  <si>
    <t>00572410</t>
  </si>
  <si>
    <t>osivo směs travní parková</t>
  </si>
  <si>
    <t>kg</t>
  </si>
  <si>
    <t>-186651168</t>
  </si>
  <si>
    <t>225*0,015 'Přepočtené koeficientem množství</t>
  </si>
  <si>
    <t>13</t>
  </si>
  <si>
    <t>181951112</t>
  </si>
  <si>
    <t>Úprava pláně v hornině třídy těžitelnosti I skupiny 1 až 3 se zhutněním strojně</t>
  </si>
  <si>
    <t>166800910</t>
  </si>
  <si>
    <t>"komunikace z asfaltobetonu"286,40</t>
  </si>
  <si>
    <t>"dočastné napojení z asfaltobetonu KÚ"26,30</t>
  </si>
  <si>
    <t>"betonová přídlažba"84*0,25</t>
  </si>
  <si>
    <t>"zámková dlažba tl. 60 mm chodník"101,50+6,30</t>
  </si>
  <si>
    <t>"zámková dlažba tl. 60 mm slepecká"4,50+0,80+0,90*2</t>
  </si>
  <si>
    <t>"zámková dlažba tl. 60 mm kontejnery"12,80</t>
  </si>
  <si>
    <t>"drenážní dlažba tl. 80 mm příjezdová komunikace"228,00</t>
  </si>
  <si>
    <t>"drenážní dlažba tl. 80 mm parkoviště"254,50+9,00</t>
  </si>
  <si>
    <t>952,9*1,15 'Přepočtené koeficientem množství</t>
  </si>
  <si>
    <t>Svislé a kompletní konstrukce</t>
  </si>
  <si>
    <t>14</t>
  </si>
  <si>
    <t>388995111</t>
  </si>
  <si>
    <t xml:space="preserve">Chránička kabelů z trub HDPE vč. materiálu a zemních </t>
  </si>
  <si>
    <t>1349661758</t>
  </si>
  <si>
    <t>5+6</t>
  </si>
  <si>
    <t>Komunikace pozemní</t>
  </si>
  <si>
    <t>15</t>
  </si>
  <si>
    <t>564801112</t>
  </si>
  <si>
    <t>Podklad z drti fr 4/8 plochy přes 100 m2 tl 40 mm</t>
  </si>
  <si>
    <t>-1569910518</t>
  </si>
  <si>
    <t>16</t>
  </si>
  <si>
    <t>564851111</t>
  </si>
  <si>
    <t>Podklad ze štěrkodrtě ŠD plochy přes 100 m2 tl 150 mm</t>
  </si>
  <si>
    <t>-7855291</t>
  </si>
  <si>
    <t>491,5*1,1 'Přepočtené koeficientem množství</t>
  </si>
  <si>
    <t>17</t>
  </si>
  <si>
    <t>564861111</t>
  </si>
  <si>
    <t>Podklad ze štěrkodrtě ŠD plochy přes 100 m2 tl 200 mm</t>
  </si>
  <si>
    <t>2131575301</t>
  </si>
  <si>
    <t>689,4*1,15 'Přepočtené koeficientem množství</t>
  </si>
  <si>
    <t>18</t>
  </si>
  <si>
    <t>564831111</t>
  </si>
  <si>
    <t>Podklad ze štěrkodrtě ŠD plochy přes 100 m2 tl 100 mm</t>
  </si>
  <si>
    <t>-1452898925</t>
  </si>
  <si>
    <t>263,5*1,15 'Přepočtené koeficientem množství</t>
  </si>
  <si>
    <t>19</t>
  </si>
  <si>
    <t>565146111</t>
  </si>
  <si>
    <t>Asfaltový beton vrstva podkladní ACP 22 (obalované kamenivo OKH) tl 60 mm š do 3 m</t>
  </si>
  <si>
    <t>-1446211021</t>
  </si>
  <si>
    <t>20</t>
  </si>
  <si>
    <t>567122114</t>
  </si>
  <si>
    <t>Podklad ze směsi stmelené cementem SC C 8/10 (KSC I) tl 150 mm</t>
  </si>
  <si>
    <t>-1638308622</t>
  </si>
  <si>
    <t>312,7*1,1 'Přepočtené koeficientem množství</t>
  </si>
  <si>
    <t>573111112</t>
  </si>
  <si>
    <t>Postřik živičný infiltrační s posypem z asfaltu množství 1 kg/m2</t>
  </si>
  <si>
    <t>15231176</t>
  </si>
  <si>
    <t>22</t>
  </si>
  <si>
    <t>573211109</t>
  </si>
  <si>
    <t>Postřik živičný spojovací z asfaltu v množství 0,50 kg/m2</t>
  </si>
  <si>
    <t>-104166526</t>
  </si>
  <si>
    <t>23</t>
  </si>
  <si>
    <t>577144111</t>
  </si>
  <si>
    <t>Asfaltový beton vrstva obrusná ACO 11+ (ABS) tř. I tl 50 mm š do 3 m z nemodifikovaného asfaltu</t>
  </si>
  <si>
    <t>-321324583</t>
  </si>
  <si>
    <t>24</t>
  </si>
  <si>
    <t>596211122</t>
  </si>
  <si>
    <t>Kladení zámkové dlažby komunikací pro pěší ručně tl 60 mm skupiny B pl přes 100 do 300 m2</t>
  </si>
  <si>
    <t>1298226089</t>
  </si>
  <si>
    <t>25</t>
  </si>
  <si>
    <t>59245018</t>
  </si>
  <si>
    <t>dlažba skladebná betonová 200x100mm tl 60mm přírodní</t>
  </si>
  <si>
    <t>-2040122641</t>
  </si>
  <si>
    <t>120,6*1,02 'Přepočtené koeficientem množství</t>
  </si>
  <si>
    <t>26</t>
  </si>
  <si>
    <t>59245006</t>
  </si>
  <si>
    <t>dlažba pro nevidomé betonová 200x100mm tl 60mm barevná</t>
  </si>
  <si>
    <t>754796570</t>
  </si>
  <si>
    <t>7,1*1,02 'Přepočtené koeficientem množství</t>
  </si>
  <si>
    <t>27</t>
  </si>
  <si>
    <t>596211221</t>
  </si>
  <si>
    <t>Kladení zámkové dlažby komunikací pro pěší ručně tl 80 mm skupiny B pl přes 50 do 100 m2</t>
  </si>
  <si>
    <t>1713109255</t>
  </si>
  <si>
    <t>28</t>
  </si>
  <si>
    <t>59245035</t>
  </si>
  <si>
    <t>dlažba plošná drenážní betonová 200x200mm tl 80mm přírodní</t>
  </si>
  <si>
    <t>951620926</t>
  </si>
  <si>
    <t>"drenážní dlažba tl. 80 mm parkoviště"254,50</t>
  </si>
  <si>
    <t>29</t>
  </si>
  <si>
    <t>59245036</t>
  </si>
  <si>
    <t>dlažba plošná vegetační betonová 200x100mm tl 80mm barevná</t>
  </si>
  <si>
    <t>1193534607</t>
  </si>
  <si>
    <t>"drenážní dlažba tl. 80 mm oddělení parkovacích stání"4,50*0,10*20</t>
  </si>
  <si>
    <t>30</t>
  </si>
  <si>
    <t>599141111</t>
  </si>
  <si>
    <t>Vyplnění spár mezi silničními dílci živičnou zálivkou</t>
  </si>
  <si>
    <t>548991457</t>
  </si>
  <si>
    <t>"zapravení ZÚ a KÚ"21,50+6,50</t>
  </si>
  <si>
    <t>Vedení trubní dálková a přípojná</t>
  </si>
  <si>
    <t>31</t>
  </si>
  <si>
    <t>895941111</t>
  </si>
  <si>
    <t>Zřízení vpusti kanalizační uliční z betonových dílců typ UV-50 normální vč. materiálu a zemních prací</t>
  </si>
  <si>
    <t>kus</t>
  </si>
  <si>
    <t>-113187153</t>
  </si>
  <si>
    <t>32</t>
  </si>
  <si>
    <t>899331111</t>
  </si>
  <si>
    <t>Výšková úprava uličního vstupu nebo vpusti do 200 mm zvýšením poklopu</t>
  </si>
  <si>
    <t>-792565161</t>
  </si>
  <si>
    <t>33</t>
  </si>
  <si>
    <t>899332111</t>
  </si>
  <si>
    <t>Výšková úprava stávajícího uličního vstupu snížením poklopu</t>
  </si>
  <si>
    <t>kpl</t>
  </si>
  <si>
    <t>1105372680</t>
  </si>
  <si>
    <t>34</t>
  </si>
  <si>
    <t>899431111</t>
  </si>
  <si>
    <t>Výšková úprava uličního vstupu nebo vpusti do 200 mm zvýšením krycího hrnce, šoupěte nebo hydrantu</t>
  </si>
  <si>
    <t>-1848349816</t>
  </si>
  <si>
    <t>35</t>
  </si>
  <si>
    <t>89943x</t>
  </si>
  <si>
    <t>Vybourání stávajících uliční vpusti s odvozem suti na skládku</t>
  </si>
  <si>
    <t>-85017614</t>
  </si>
  <si>
    <t>36</t>
  </si>
  <si>
    <t>x01</t>
  </si>
  <si>
    <t>Napojení UV a žlabu vč. dodávky potrubí DN150, zemních prací - výkop rýhy, uložení, obsyp štěrkopískem, zapravení rýhy, apod.</t>
  </si>
  <si>
    <t>531234189</t>
  </si>
  <si>
    <t>1,00+1,00</t>
  </si>
  <si>
    <t>Ostatní konstrukce a práce, bourání</t>
  </si>
  <si>
    <t>37</t>
  </si>
  <si>
    <t>914111111</t>
  </si>
  <si>
    <t>Montáž svislé dopravní značky do velikosti 1 m2 objímkami na sloupek nebo konzolu</t>
  </si>
  <si>
    <t>-1659438929</t>
  </si>
  <si>
    <t>38</t>
  </si>
  <si>
    <t>40445615</t>
  </si>
  <si>
    <t>značky upravující přednost P6 700mm</t>
  </si>
  <si>
    <t>-207269470</t>
  </si>
  <si>
    <t>"vč. dodání značky, patky a sloupku"1</t>
  </si>
  <si>
    <t>39</t>
  </si>
  <si>
    <t>40445625</t>
  </si>
  <si>
    <t>informativní značky provozní IP8, IP9, IP11-IP13 500x700mm</t>
  </si>
  <si>
    <t>296003746</t>
  </si>
  <si>
    <t>"vč. dodání značky, patky a sloupku"</t>
  </si>
  <si>
    <t>"IP12"1</t>
  </si>
  <si>
    <t>40</t>
  </si>
  <si>
    <t>40445621</t>
  </si>
  <si>
    <t>informativní značky provozní IP1-IP3, IP4b-IP7, IP10a, b 500x500mm</t>
  </si>
  <si>
    <t>-1190742688</t>
  </si>
  <si>
    <t>"IP4b"1</t>
  </si>
  <si>
    <t>41</t>
  </si>
  <si>
    <t>914111121</t>
  </si>
  <si>
    <t>Montáž svislé dopravní značky do velikosti 2 m2 objímkami na sloupek nebo konzolu</t>
  </si>
  <si>
    <t>1816896498</t>
  </si>
  <si>
    <t>42</t>
  </si>
  <si>
    <t>40445655</t>
  </si>
  <si>
    <t>informativní značky zónové IZ6, IZ7. IZ8, IZ10 1000x1500mm</t>
  </si>
  <si>
    <t>1571744543</t>
  </si>
  <si>
    <t>"IZ8a"1</t>
  </si>
  <si>
    <t>"IZ8b"1</t>
  </si>
  <si>
    <t>43</t>
  </si>
  <si>
    <t>915231112</t>
  </si>
  <si>
    <t>Vodorovné dopravní značení přechody pro chodce, šipky, symboly retroreflexní bílý plast</t>
  </si>
  <si>
    <t>1098594582</t>
  </si>
  <si>
    <t>"V10f"1,60*2</t>
  </si>
  <si>
    <t>44</t>
  </si>
  <si>
    <t>915491211</t>
  </si>
  <si>
    <t>Osazení vodícího proužku z betonových desek do betonového lože tl do 100 mm š proužku 250 mm</t>
  </si>
  <si>
    <t>-1976715142</t>
  </si>
  <si>
    <t>45</t>
  </si>
  <si>
    <t>59218001</t>
  </si>
  <si>
    <t>krajník betonový silniční 500x250x80mm</t>
  </si>
  <si>
    <t>-1497915862</t>
  </si>
  <si>
    <t>84*2 'Přepočtené koeficientem množství</t>
  </si>
  <si>
    <t>46</t>
  </si>
  <si>
    <t>916131213</t>
  </si>
  <si>
    <t>Osazení silničního obrubníku betonového stojatého s boční opěrou do lože z betonu prostého</t>
  </si>
  <si>
    <t>1833669606</t>
  </si>
  <si>
    <t>189,20+31,30+136,00+10+65,50+1</t>
  </si>
  <si>
    <t>47</t>
  </si>
  <si>
    <t>59217029</t>
  </si>
  <si>
    <t>obrubník betonový silniční nájezdový 1000x150x150mm</t>
  </si>
  <si>
    <t>784331785</t>
  </si>
  <si>
    <t>3+19,50+2+2+4,80</t>
  </si>
  <si>
    <t>48</t>
  </si>
  <si>
    <t>59217031</t>
  </si>
  <si>
    <t>obrubník betonový silniční 1000x150x250mm</t>
  </si>
  <si>
    <t>1537781007</t>
  </si>
  <si>
    <t>49</t>
  </si>
  <si>
    <t>59217076</t>
  </si>
  <si>
    <t>obrubník silniční betonový přechodový 1000x150x250mm</t>
  </si>
  <si>
    <t>-1187589567</t>
  </si>
  <si>
    <t>50</t>
  </si>
  <si>
    <t>59217078</t>
  </si>
  <si>
    <t>obrubník silniční obloukový betonový R 0,5-2m 150x250mm</t>
  </si>
  <si>
    <t>1405947629</t>
  </si>
  <si>
    <t>51</t>
  </si>
  <si>
    <t>59217017</t>
  </si>
  <si>
    <t>obrubník betonový chodníkový 1000x100x250mm</t>
  </si>
  <si>
    <t>1721661771</t>
  </si>
  <si>
    <t>52</t>
  </si>
  <si>
    <t>59217019</t>
  </si>
  <si>
    <t>obrubník betonový chodníkový 1000x100x200mm</t>
  </si>
  <si>
    <t>921124435</t>
  </si>
  <si>
    <t>53</t>
  </si>
  <si>
    <t>919735111</t>
  </si>
  <si>
    <t>Řezání stávajícího živičného krytu hl do 50 mm</t>
  </si>
  <si>
    <t>994374106</t>
  </si>
  <si>
    <t>"napojení chodník"4,50</t>
  </si>
  <si>
    <t>54</t>
  </si>
  <si>
    <t>919735113</t>
  </si>
  <si>
    <t>Řezání stávajícího živičného krytu hl přes 100 do 150 mm</t>
  </si>
  <si>
    <t>-1959408737</t>
  </si>
  <si>
    <t>55</t>
  </si>
  <si>
    <t>966006132</t>
  </si>
  <si>
    <t>Odstranění značek dopravních nebo orientačních se sloupky s betonovými patkami</t>
  </si>
  <si>
    <t>444732333</t>
  </si>
  <si>
    <t>"odstranění značek"4</t>
  </si>
  <si>
    <t>56</t>
  </si>
  <si>
    <t>x01.2</t>
  </si>
  <si>
    <t>dodávka a montáž podzemního polozapuštěnéh kontejneru 5000 l vč. materiálu a zemních prací</t>
  </si>
  <si>
    <t>2124852991</t>
  </si>
  <si>
    <t>997</t>
  </si>
  <si>
    <t>Doprava suti a vybouraných hmot</t>
  </si>
  <si>
    <t>57</t>
  </si>
  <si>
    <t>997221571</t>
  </si>
  <si>
    <t>Vodorovná doprava vybouraných hmot do 1 km</t>
  </si>
  <si>
    <t>-353189357</t>
  </si>
  <si>
    <t>58</t>
  </si>
  <si>
    <t>997221579</t>
  </si>
  <si>
    <t>Příplatek ZKD 1 km u vodorovné dopravy vybouraných hmot</t>
  </si>
  <si>
    <t>1027597198</t>
  </si>
  <si>
    <t>657,791*6 'Přepočtené koeficientem množství</t>
  </si>
  <si>
    <t>59</t>
  </si>
  <si>
    <t>997221861</t>
  </si>
  <si>
    <t>Poplatek za uložení na recyklační skládce (skládkovné) stavebního odpadu z prostého betonu pod kódem 17 01 01</t>
  </si>
  <si>
    <t>1467774242</t>
  </si>
  <si>
    <t>4,316+0,164+49,098+9,10</t>
  </si>
  <si>
    <t>60</t>
  </si>
  <si>
    <t>997221873</t>
  </si>
  <si>
    <t>Poplatek za uložení na recyklační skládce (skládkovné) stavebního odpadu zeminy a kamení zatříděného do Katalogu odpadů pod kódem 17 05 04</t>
  </si>
  <si>
    <t>-584802479</t>
  </si>
  <si>
    <t>303,150</t>
  </si>
  <si>
    <t>61</t>
  </si>
  <si>
    <t>997221875</t>
  </si>
  <si>
    <t>Poplatek za uložení na recyklační skládce (skládkovné) stavebního odpadu asfaltového bez obsahu dehtu zatříděného do Katalogu odpadů pod kódem 17 03 02</t>
  </si>
  <si>
    <t>-1761399897</t>
  </si>
  <si>
    <t>284,40+7,399</t>
  </si>
  <si>
    <t>998</t>
  </si>
  <si>
    <t>Přesun hmot</t>
  </si>
  <si>
    <t>62</t>
  </si>
  <si>
    <t>998225111</t>
  </si>
  <si>
    <t>Přesun hmot pro pozemní komunikace s krytem z kamene, monolitickým betonovým nebo živičným</t>
  </si>
  <si>
    <t>143415203</t>
  </si>
  <si>
    <t>VRN</t>
  </si>
  <si>
    <t>Vedlejší rozpočtové náklady</t>
  </si>
  <si>
    <t>VRN1</t>
  </si>
  <si>
    <t>Průzkumné, zeměměřičské a projektové práce</t>
  </si>
  <si>
    <t>63</t>
  </si>
  <si>
    <t>012002000</t>
  </si>
  <si>
    <t>Geometrický plán</t>
  </si>
  <si>
    <t>1024</t>
  </si>
  <si>
    <t>75414109</t>
  </si>
  <si>
    <t>64</t>
  </si>
  <si>
    <t>013002000</t>
  </si>
  <si>
    <t>Vytyčení stavby</t>
  </si>
  <si>
    <t>45102420</t>
  </si>
  <si>
    <t>65</t>
  </si>
  <si>
    <t>200</t>
  </si>
  <si>
    <t>Geodetické zaměření dokončeného díla</t>
  </si>
  <si>
    <t>842205409</t>
  </si>
  <si>
    <t>VRN3</t>
  </si>
  <si>
    <t>Zařízení staveniště</t>
  </si>
  <si>
    <t>66</t>
  </si>
  <si>
    <t>030001000</t>
  </si>
  <si>
    <t>Zařízení staveniště - zřízení + provoz + dostranění (oplcení, zábrana, skladovací plochy a objekty, mobilní buňky, apod.)</t>
  </si>
  <si>
    <t>714766392</t>
  </si>
  <si>
    <t>67</t>
  </si>
  <si>
    <t>035002000</t>
  </si>
  <si>
    <t>Užívání veřejných ploch a prostranství (Náklady a poplatky spojené s užíváním veřejných ploch a prostranství, pokud jsou stavebními pracemi nebo souvisejícími činnostmi dotčeny</t>
  </si>
  <si>
    <t>1223040730</t>
  </si>
  <si>
    <t>VRN4</t>
  </si>
  <si>
    <t>Inženýrská činnost</t>
  </si>
  <si>
    <t>68</t>
  </si>
  <si>
    <t>040001000</t>
  </si>
  <si>
    <t>Vytyčení stávajících inženýrských sítí</t>
  </si>
  <si>
    <t>-725612367</t>
  </si>
  <si>
    <t>69</t>
  </si>
  <si>
    <t>043002000</t>
  </si>
  <si>
    <t>Kontrolní zkoušky (statická zatěžovací zkouška podloží - 2x atd.)</t>
  </si>
  <si>
    <t>-1934600099</t>
  </si>
  <si>
    <t>70</t>
  </si>
  <si>
    <t>045002000</t>
  </si>
  <si>
    <t>Dokumentace skutečného provedení stavby</t>
  </si>
  <si>
    <t>-1802165026</t>
  </si>
  <si>
    <t>VRN7</t>
  </si>
  <si>
    <t>Provozní vlivy</t>
  </si>
  <si>
    <t>71</t>
  </si>
  <si>
    <t>072002000</t>
  </si>
  <si>
    <t>Dočasná dopravní opatření</t>
  </si>
  <si>
    <t>-1053739357</t>
  </si>
  <si>
    <t>72</t>
  </si>
  <si>
    <t>079002000</t>
  </si>
  <si>
    <t>Náklady na informační tabuli (1ks plastové tabule A2, polep plast. fólií, odolné povětrnostním vlivům, na ocelovém rámu a ocelových sloupcích)</t>
  </si>
  <si>
    <t>255281386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</si>
</sst>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173990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2025/09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BŘECLAV - regenerace veřejných prostranství v lokalitě Dukelských hrdinů - etapa 1 - část 1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Břeclav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19. 9. 2025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Břeclav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Projekce DS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37.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'2025-09 - BŘECLAV - regen...'!J28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'2025-09 - BŘECLAV - regen...'!P125</f>
        <v>0</v>
      </c>
      <c r="AV95" s="127">
        <f>'2025-09 - BŘECLAV - regen...'!J31</f>
        <v>0</v>
      </c>
      <c r="AW95" s="127">
        <f>'2025-09 - BŘECLAV - regen...'!J32</f>
        <v>0</v>
      </c>
      <c r="AX95" s="127">
        <f>'2025-09 - BŘECLAV - regen...'!J33</f>
        <v>0</v>
      </c>
      <c r="AY95" s="127">
        <f>'2025-09 - BŘECLAV - regen...'!J34</f>
        <v>0</v>
      </c>
      <c r="AZ95" s="127">
        <f>'2025-09 - BŘECLAV - regen...'!F31</f>
        <v>0</v>
      </c>
      <c r="BA95" s="127">
        <f>'2025-09 - BŘECLAV - regen...'!F32</f>
        <v>0</v>
      </c>
      <c r="BB95" s="127">
        <f>'2025-09 - BŘECLAV - regen...'!F33</f>
        <v>0</v>
      </c>
      <c r="BC95" s="127">
        <f>'2025-09 - BŘECLAV - regen...'!F34</f>
        <v>0</v>
      </c>
      <c r="BD95" s="129">
        <f>'2025-09 - BŘECLAV - regen...'!F35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zvzIRNDzyQgn0f7o5xHTsnPbjtN/e7s5IblYQqlx2cw5/kOWO52iT/2+CDGC4O9lN88Xec7L9Xb1o/z8emHuDg==" hashValue="P2LEEtnz6R/1AzoosXtE1Frcq7X56SPHxMrs6Ycw/y1/O6nP2vN0xajTZLY6WQ3HoxjV9HFj+rewQ7z6FXYr3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09 - BŘECLAV - rege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19. 9. 2025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27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ROUND(J125,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ROUND((SUM(BE125:BE309)),  2)</f>
        <v>0</v>
      </c>
      <c r="G31" s="38"/>
      <c r="H31" s="38"/>
      <c r="I31" s="149">
        <v>0.20999999999999999</v>
      </c>
      <c r="J31" s="148">
        <f>ROUND(((SUM(BE125:BE309))*I31),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ROUND((SUM(BF125:BF309)),  2)</f>
        <v>0</v>
      </c>
      <c r="G32" s="38"/>
      <c r="H32" s="38"/>
      <c r="I32" s="149">
        <v>0.12</v>
      </c>
      <c r="J32" s="148">
        <f>ROUND(((SUM(BF125:BF309))*I32),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ROUND((SUM(BG125:BG309)),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ROUND((SUM(BH125:BH309)),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ROUND((SUM(BI125:BI309)),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BŘECLAV - regenerace veřejných prostranství v lokalitě Dukelských hrdinů - etapa 1 - část 1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Břeclav</v>
      </c>
      <c r="G87" s="40"/>
      <c r="H87" s="40"/>
      <c r="I87" s="32" t="s">
        <v>22</v>
      </c>
      <c r="J87" s="79" t="str">
        <f>IF(J10="","",J10)</f>
        <v>19. 9. 2025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Břeclav</v>
      </c>
      <c r="G89" s="40"/>
      <c r="H89" s="40"/>
      <c r="I89" s="32" t="s">
        <v>30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Projekce DS s.r.o.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J125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J126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J127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J163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J166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J238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J246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J283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J293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2"/>
      <c r="C103" s="173"/>
      <c r="D103" s="174" t="s">
        <v>98</v>
      </c>
      <c r="E103" s="175"/>
      <c r="F103" s="175"/>
      <c r="G103" s="175"/>
      <c r="H103" s="175"/>
      <c r="I103" s="175"/>
      <c r="J103" s="176">
        <f>J295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8"/>
      <c r="C104" s="179"/>
      <c r="D104" s="180" t="s">
        <v>99</v>
      </c>
      <c r="E104" s="181"/>
      <c r="F104" s="181"/>
      <c r="G104" s="181"/>
      <c r="H104" s="181"/>
      <c r="I104" s="181"/>
      <c r="J104" s="182">
        <f>J296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J300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101</v>
      </c>
      <c r="E106" s="181"/>
      <c r="F106" s="181"/>
      <c r="G106" s="181"/>
      <c r="H106" s="181"/>
      <c r="I106" s="181"/>
      <c r="J106" s="182">
        <f>J303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J307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E7</f>
        <v>BŘECLAV - regenerace veřejných prostranství v lokalitě Dukelských hrdinů - etapa 1 - část 1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F10</f>
        <v>Břeclav</v>
      </c>
      <c r="G119" s="40"/>
      <c r="H119" s="40"/>
      <c r="I119" s="32" t="s">
        <v>22</v>
      </c>
      <c r="J119" s="79" t="str">
        <f>IF(J10="","",J10)</f>
        <v>19. 9. 2025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E13</f>
        <v>Město Břeclav</v>
      </c>
      <c r="G121" s="40"/>
      <c r="H121" s="40"/>
      <c r="I121" s="32" t="s">
        <v>30</v>
      </c>
      <c r="J121" s="36" t="str">
        <f>E19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IF(E16="","",E16)</f>
        <v>Vyplň údaj</v>
      </c>
      <c r="G122" s="40"/>
      <c r="H122" s="40"/>
      <c r="I122" s="32" t="s">
        <v>33</v>
      </c>
      <c r="J122" s="36" t="str">
        <f>E22</f>
        <v>Projekce DS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84"/>
      <c r="B124" s="185"/>
      <c r="C124" s="186" t="s">
        <v>104</v>
      </c>
      <c r="D124" s="187" t="s">
        <v>61</v>
      </c>
      <c r="E124" s="187" t="s">
        <v>57</v>
      </c>
      <c r="F124" s="187" t="s">
        <v>58</v>
      </c>
      <c r="G124" s="187" t="s">
        <v>105</v>
      </c>
      <c r="H124" s="187" t="s">
        <v>106</v>
      </c>
      <c r="I124" s="187" t="s">
        <v>107</v>
      </c>
      <c r="J124" s="188" t="s">
        <v>87</v>
      </c>
      <c r="K124" s="189" t="s">
        <v>108</v>
      </c>
      <c r="L124" s="190"/>
      <c r="M124" s="100" t="s">
        <v>1</v>
      </c>
      <c r="N124" s="101" t="s">
        <v>40</v>
      </c>
      <c r="O124" s="101" t="s">
        <v>109</v>
      </c>
      <c r="P124" s="101" t="s">
        <v>110</v>
      </c>
      <c r="Q124" s="101" t="s">
        <v>111</v>
      </c>
      <c r="R124" s="101" t="s">
        <v>112</v>
      </c>
      <c r="S124" s="101" t="s">
        <v>113</v>
      </c>
      <c r="T124" s="102" t="s">
        <v>114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8"/>
      <c r="B125" s="39"/>
      <c r="C125" s="107" t="s">
        <v>115</v>
      </c>
      <c r="D125" s="40"/>
      <c r="E125" s="40"/>
      <c r="F125" s="40"/>
      <c r="G125" s="40"/>
      <c r="H125" s="40"/>
      <c r="I125" s="40"/>
      <c r="J125" s="191">
        <f>BK125</f>
        <v>0</v>
      </c>
      <c r="K125" s="40"/>
      <c r="L125" s="44"/>
      <c r="M125" s="103"/>
      <c r="N125" s="192"/>
      <c r="O125" s="104"/>
      <c r="P125" s="193">
        <f>P126+P295</f>
        <v>0</v>
      </c>
      <c r="Q125" s="104"/>
      <c r="R125" s="193">
        <f>R126+R295</f>
        <v>1165.0653288000001</v>
      </c>
      <c r="S125" s="104"/>
      <c r="T125" s="194">
        <f>T126+T295</f>
        <v>657.79049999999995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89</v>
      </c>
      <c r="BK125" s="195">
        <f>BK126+BK295</f>
        <v>0</v>
      </c>
    </row>
    <row r="126" s="12" customFormat="1" ht="25.92" customHeight="1">
      <c r="A126" s="12"/>
      <c r="B126" s="196"/>
      <c r="C126" s="197"/>
      <c r="D126" s="198" t="s">
        <v>75</v>
      </c>
      <c r="E126" s="199" t="s">
        <v>116</v>
      </c>
      <c r="F126" s="199" t="s">
        <v>117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P127+P163+P166+P238+P246+P283+P293</f>
        <v>0</v>
      </c>
      <c r="Q126" s="204"/>
      <c r="R126" s="205">
        <f>R127+R163+R166+R238+R246+R283+R293</f>
        <v>1165.0653288000001</v>
      </c>
      <c r="S126" s="204"/>
      <c r="T126" s="206">
        <f>T127+T163+T166+T238+T246+T283+T293</f>
        <v>657.79049999999995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81</v>
      </c>
      <c r="AT126" s="208" t="s">
        <v>75</v>
      </c>
      <c r="AU126" s="208" t="s">
        <v>76</v>
      </c>
      <c r="AY126" s="207" t="s">
        <v>118</v>
      </c>
      <c r="BK126" s="209">
        <f>BK127+BK163+BK166+BK238+BK246+BK283+BK293</f>
        <v>0</v>
      </c>
    </row>
    <row r="127" s="12" customFormat="1" ht="22.8" customHeight="1">
      <c r="A127" s="12"/>
      <c r="B127" s="196"/>
      <c r="C127" s="197"/>
      <c r="D127" s="198" t="s">
        <v>75</v>
      </c>
      <c r="E127" s="210" t="s">
        <v>81</v>
      </c>
      <c r="F127" s="210" t="s">
        <v>119</v>
      </c>
      <c r="G127" s="197"/>
      <c r="H127" s="197"/>
      <c r="I127" s="200"/>
      <c r="J127" s="211">
        <f>BK127</f>
        <v>0</v>
      </c>
      <c r="K127" s="197"/>
      <c r="L127" s="202"/>
      <c r="M127" s="203"/>
      <c r="N127" s="204"/>
      <c r="O127" s="204"/>
      <c r="P127" s="205">
        <f>SUM(P128:P162)</f>
        <v>0</v>
      </c>
      <c r="Q127" s="204"/>
      <c r="R127" s="205">
        <f>SUM(R128:R162)</f>
        <v>0.003375</v>
      </c>
      <c r="S127" s="204"/>
      <c r="T127" s="206">
        <f>SUM(T128:T162)</f>
        <v>653.14649999999995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7" t="s">
        <v>81</v>
      </c>
      <c r="AT127" s="208" t="s">
        <v>75</v>
      </c>
      <c r="AU127" s="208" t="s">
        <v>81</v>
      </c>
      <c r="AY127" s="207" t="s">
        <v>118</v>
      </c>
      <c r="BK127" s="209">
        <f>SUM(BK128:BK162)</f>
        <v>0</v>
      </c>
    </row>
    <row r="128" s="2" customFormat="1" ht="24.15" customHeight="1">
      <c r="A128" s="38"/>
      <c r="B128" s="39"/>
      <c r="C128" s="212" t="s">
        <v>81</v>
      </c>
      <c r="D128" s="212" t="s">
        <v>120</v>
      </c>
      <c r="E128" s="213" t="s">
        <v>121</v>
      </c>
      <c r="F128" s="214" t="s">
        <v>122</v>
      </c>
      <c r="G128" s="215" t="s">
        <v>123</v>
      </c>
      <c r="H128" s="216">
        <v>35</v>
      </c>
      <c r="I128" s="217"/>
      <c r="J128" s="218">
        <f>ROUND(I128*H128,2)</f>
        <v>0</v>
      </c>
      <c r="K128" s="219"/>
      <c r="L128" s="44"/>
      <c r="M128" s="220" t="s">
        <v>1</v>
      </c>
      <c r="N128" s="221" t="s">
        <v>41</v>
      </c>
      <c r="O128" s="91"/>
      <c r="P128" s="222">
        <f>O128*H128</f>
        <v>0</v>
      </c>
      <c r="Q128" s="222">
        <v>0</v>
      </c>
      <c r="R128" s="222">
        <f>Q128*H128</f>
        <v>0</v>
      </c>
      <c r="S128" s="222">
        <v>0.26000000000000001</v>
      </c>
      <c r="T128" s="223">
        <f>S128*H128</f>
        <v>9.0999999999999996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4" t="s">
        <v>124</v>
      </c>
      <c r="AT128" s="224" t="s">
        <v>120</v>
      </c>
      <c r="AU128" s="224" t="s">
        <v>83</v>
      </c>
      <c r="AY128" s="17" t="s">
        <v>118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7" t="s">
        <v>81</v>
      </c>
      <c r="BK128" s="225">
        <f>ROUND(I128*H128,2)</f>
        <v>0</v>
      </c>
      <c r="BL128" s="17" t="s">
        <v>124</v>
      </c>
      <c r="BM128" s="224" t="s">
        <v>125</v>
      </c>
    </row>
    <row r="129" s="2" customFormat="1" ht="24.15" customHeight="1">
      <c r="A129" s="38"/>
      <c r="B129" s="39"/>
      <c r="C129" s="212" t="s">
        <v>83</v>
      </c>
      <c r="D129" s="212" t="s">
        <v>120</v>
      </c>
      <c r="E129" s="213" t="s">
        <v>126</v>
      </c>
      <c r="F129" s="214" t="s">
        <v>127</v>
      </c>
      <c r="G129" s="215" t="s">
        <v>123</v>
      </c>
      <c r="H129" s="216">
        <v>1010.5</v>
      </c>
      <c r="I129" s="217"/>
      <c r="J129" s="218">
        <f>ROUND(I129*H129,2)</f>
        <v>0</v>
      </c>
      <c r="K129" s="219"/>
      <c r="L129" s="44"/>
      <c r="M129" s="220" t="s">
        <v>1</v>
      </c>
      <c r="N129" s="221" t="s">
        <v>41</v>
      </c>
      <c r="O129" s="91"/>
      <c r="P129" s="222">
        <f>O129*H129</f>
        <v>0</v>
      </c>
      <c r="Q129" s="222">
        <v>0</v>
      </c>
      <c r="R129" s="222">
        <f>Q129*H129</f>
        <v>0</v>
      </c>
      <c r="S129" s="222">
        <v>0.29999999999999999</v>
      </c>
      <c r="T129" s="223">
        <f>S129*H129</f>
        <v>303.14999999999998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4" t="s">
        <v>124</v>
      </c>
      <c r="AT129" s="224" t="s">
        <v>120</v>
      </c>
      <c r="AU129" s="224" t="s">
        <v>83</v>
      </c>
      <c r="AY129" s="17" t="s">
        <v>118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7" t="s">
        <v>81</v>
      </c>
      <c r="BK129" s="225">
        <f>ROUND(I129*H129,2)</f>
        <v>0</v>
      </c>
      <c r="BL129" s="17" t="s">
        <v>124</v>
      </c>
      <c r="BM129" s="224" t="s">
        <v>128</v>
      </c>
    </row>
    <row r="130" s="13" customFormat="1">
      <c r="A130" s="13"/>
      <c r="B130" s="226"/>
      <c r="C130" s="227"/>
      <c r="D130" s="228" t="s">
        <v>129</v>
      </c>
      <c r="E130" s="229" t="s">
        <v>1</v>
      </c>
      <c r="F130" s="230" t="s">
        <v>130</v>
      </c>
      <c r="G130" s="227"/>
      <c r="H130" s="231">
        <v>1010.5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129</v>
      </c>
      <c r="AU130" s="237" t="s">
        <v>83</v>
      </c>
      <c r="AV130" s="13" t="s">
        <v>83</v>
      </c>
      <c r="AW130" s="13" t="s">
        <v>32</v>
      </c>
      <c r="AX130" s="13" t="s">
        <v>81</v>
      </c>
      <c r="AY130" s="237" t="s">
        <v>118</v>
      </c>
    </row>
    <row r="131" s="2" customFormat="1" ht="24.15" customHeight="1">
      <c r="A131" s="38"/>
      <c r="B131" s="39"/>
      <c r="C131" s="212" t="s">
        <v>131</v>
      </c>
      <c r="D131" s="212" t="s">
        <v>120</v>
      </c>
      <c r="E131" s="213" t="s">
        <v>132</v>
      </c>
      <c r="F131" s="214" t="s">
        <v>133</v>
      </c>
      <c r="G131" s="215" t="s">
        <v>123</v>
      </c>
      <c r="H131" s="216">
        <v>75.5</v>
      </c>
      <c r="I131" s="217"/>
      <c r="J131" s="218">
        <f>ROUND(I131*H131,2)</f>
        <v>0</v>
      </c>
      <c r="K131" s="219"/>
      <c r="L131" s="44"/>
      <c r="M131" s="220" t="s">
        <v>1</v>
      </c>
      <c r="N131" s="221" t="s">
        <v>41</v>
      </c>
      <c r="O131" s="91"/>
      <c r="P131" s="222">
        <f>O131*H131</f>
        <v>0</v>
      </c>
      <c r="Q131" s="222">
        <v>0</v>
      </c>
      <c r="R131" s="222">
        <f>Q131*H131</f>
        <v>0</v>
      </c>
      <c r="S131" s="222">
        <v>0.098000000000000004</v>
      </c>
      <c r="T131" s="223">
        <f>S131*H131</f>
        <v>7.399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4" t="s">
        <v>124</v>
      </c>
      <c r="AT131" s="224" t="s">
        <v>120</v>
      </c>
      <c r="AU131" s="224" t="s">
        <v>83</v>
      </c>
      <c r="AY131" s="17" t="s">
        <v>118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7" t="s">
        <v>81</v>
      </c>
      <c r="BK131" s="225">
        <f>ROUND(I131*H131,2)</f>
        <v>0</v>
      </c>
      <c r="BL131" s="17" t="s">
        <v>124</v>
      </c>
      <c r="BM131" s="224" t="s">
        <v>134</v>
      </c>
    </row>
    <row r="132" s="13" customFormat="1">
      <c r="A132" s="13"/>
      <c r="B132" s="226"/>
      <c r="C132" s="227"/>
      <c r="D132" s="228" t="s">
        <v>129</v>
      </c>
      <c r="E132" s="229" t="s">
        <v>1</v>
      </c>
      <c r="F132" s="230" t="s">
        <v>135</v>
      </c>
      <c r="G132" s="227"/>
      <c r="H132" s="231">
        <v>75.5</v>
      </c>
      <c r="I132" s="232"/>
      <c r="J132" s="227"/>
      <c r="K132" s="227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129</v>
      </c>
      <c r="AU132" s="237" t="s">
        <v>83</v>
      </c>
      <c r="AV132" s="13" t="s">
        <v>83</v>
      </c>
      <c r="AW132" s="13" t="s">
        <v>32</v>
      </c>
      <c r="AX132" s="13" t="s">
        <v>81</v>
      </c>
      <c r="AY132" s="237" t="s">
        <v>118</v>
      </c>
    </row>
    <row r="133" s="2" customFormat="1" ht="24.15" customHeight="1">
      <c r="A133" s="38"/>
      <c r="B133" s="39"/>
      <c r="C133" s="212" t="s">
        <v>124</v>
      </c>
      <c r="D133" s="212" t="s">
        <v>120</v>
      </c>
      <c r="E133" s="213" t="s">
        <v>136</v>
      </c>
      <c r="F133" s="214" t="s">
        <v>137</v>
      </c>
      <c r="G133" s="215" t="s">
        <v>123</v>
      </c>
      <c r="H133" s="216">
        <v>900</v>
      </c>
      <c r="I133" s="217"/>
      <c r="J133" s="218">
        <f>ROUND(I133*H133,2)</f>
        <v>0</v>
      </c>
      <c r="K133" s="219"/>
      <c r="L133" s="44"/>
      <c r="M133" s="220" t="s">
        <v>1</v>
      </c>
      <c r="N133" s="221" t="s">
        <v>41</v>
      </c>
      <c r="O133" s="91"/>
      <c r="P133" s="222">
        <f>O133*H133</f>
        <v>0</v>
      </c>
      <c r="Q133" s="222">
        <v>0</v>
      </c>
      <c r="R133" s="222">
        <f>Q133*H133</f>
        <v>0</v>
      </c>
      <c r="S133" s="222">
        <v>0.316</v>
      </c>
      <c r="T133" s="223">
        <f>S133*H133</f>
        <v>284.39999999999998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4" t="s">
        <v>124</v>
      </c>
      <c r="AT133" s="224" t="s">
        <v>120</v>
      </c>
      <c r="AU133" s="224" t="s">
        <v>83</v>
      </c>
      <c r="AY133" s="17" t="s">
        <v>118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7" t="s">
        <v>81</v>
      </c>
      <c r="BK133" s="225">
        <f>ROUND(I133*H133,2)</f>
        <v>0</v>
      </c>
      <c r="BL133" s="17" t="s">
        <v>124</v>
      </c>
      <c r="BM133" s="224" t="s">
        <v>138</v>
      </c>
    </row>
    <row r="134" s="13" customFormat="1">
      <c r="A134" s="13"/>
      <c r="B134" s="226"/>
      <c r="C134" s="227"/>
      <c r="D134" s="228" t="s">
        <v>129</v>
      </c>
      <c r="E134" s="229" t="s">
        <v>1</v>
      </c>
      <c r="F134" s="230" t="s">
        <v>139</v>
      </c>
      <c r="G134" s="227"/>
      <c r="H134" s="231">
        <v>900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129</v>
      </c>
      <c r="AU134" s="237" t="s">
        <v>83</v>
      </c>
      <c r="AV134" s="13" t="s">
        <v>83</v>
      </c>
      <c r="AW134" s="13" t="s">
        <v>32</v>
      </c>
      <c r="AX134" s="13" t="s">
        <v>81</v>
      </c>
      <c r="AY134" s="237" t="s">
        <v>118</v>
      </c>
    </row>
    <row r="135" s="2" customFormat="1" ht="16.5" customHeight="1">
      <c r="A135" s="38"/>
      <c r="B135" s="39"/>
      <c r="C135" s="212" t="s">
        <v>140</v>
      </c>
      <c r="D135" s="212" t="s">
        <v>120</v>
      </c>
      <c r="E135" s="213" t="s">
        <v>141</v>
      </c>
      <c r="F135" s="214" t="s">
        <v>142</v>
      </c>
      <c r="G135" s="215" t="s">
        <v>143</v>
      </c>
      <c r="H135" s="216">
        <v>239.5</v>
      </c>
      <c r="I135" s="217"/>
      <c r="J135" s="218">
        <f>ROUND(I135*H135,2)</f>
        <v>0</v>
      </c>
      <c r="K135" s="219"/>
      <c r="L135" s="44"/>
      <c r="M135" s="220" t="s">
        <v>1</v>
      </c>
      <c r="N135" s="221" t="s">
        <v>41</v>
      </c>
      <c r="O135" s="91"/>
      <c r="P135" s="222">
        <f>O135*H135</f>
        <v>0</v>
      </c>
      <c r="Q135" s="222">
        <v>0</v>
      </c>
      <c r="R135" s="222">
        <f>Q135*H135</f>
        <v>0</v>
      </c>
      <c r="S135" s="222">
        <v>0.20499999999999999</v>
      </c>
      <c r="T135" s="223">
        <f>S135*H135</f>
        <v>49.097499999999997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4" t="s">
        <v>124</v>
      </c>
      <c r="AT135" s="224" t="s">
        <v>120</v>
      </c>
      <c r="AU135" s="224" t="s">
        <v>83</v>
      </c>
      <c r="AY135" s="17" t="s">
        <v>118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7" t="s">
        <v>81</v>
      </c>
      <c r="BK135" s="225">
        <f>ROUND(I135*H135,2)</f>
        <v>0</v>
      </c>
      <c r="BL135" s="17" t="s">
        <v>124</v>
      </c>
      <c r="BM135" s="224" t="s">
        <v>144</v>
      </c>
    </row>
    <row r="136" s="2" customFormat="1" ht="33" customHeight="1">
      <c r="A136" s="38"/>
      <c r="B136" s="39"/>
      <c r="C136" s="212" t="s">
        <v>145</v>
      </c>
      <c r="D136" s="212" t="s">
        <v>120</v>
      </c>
      <c r="E136" s="213" t="s">
        <v>146</v>
      </c>
      <c r="F136" s="214" t="s">
        <v>147</v>
      </c>
      <c r="G136" s="215" t="s">
        <v>148</v>
      </c>
      <c r="H136" s="216">
        <v>182.625</v>
      </c>
      <c r="I136" s="217"/>
      <c r="J136" s="218">
        <f>ROUND(I136*H136,2)</f>
        <v>0</v>
      </c>
      <c r="K136" s="219"/>
      <c r="L136" s="44"/>
      <c r="M136" s="220" t="s">
        <v>1</v>
      </c>
      <c r="N136" s="221" t="s">
        <v>41</v>
      </c>
      <c r="O136" s="91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124</v>
      </c>
      <c r="AT136" s="224" t="s">
        <v>120</v>
      </c>
      <c r="AU136" s="224" t="s">
        <v>83</v>
      </c>
      <c r="AY136" s="17" t="s">
        <v>118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7" t="s">
        <v>81</v>
      </c>
      <c r="BK136" s="225">
        <f>ROUND(I136*H136,2)</f>
        <v>0</v>
      </c>
      <c r="BL136" s="17" t="s">
        <v>124</v>
      </c>
      <c r="BM136" s="224" t="s">
        <v>149</v>
      </c>
    </row>
    <row r="137" s="13" customFormat="1">
      <c r="A137" s="13"/>
      <c r="B137" s="226"/>
      <c r="C137" s="227"/>
      <c r="D137" s="228" t="s">
        <v>129</v>
      </c>
      <c r="E137" s="229" t="s">
        <v>1</v>
      </c>
      <c r="F137" s="230" t="s">
        <v>150</v>
      </c>
      <c r="G137" s="227"/>
      <c r="H137" s="231">
        <v>525.60000000000002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129</v>
      </c>
      <c r="AU137" s="237" t="s">
        <v>83</v>
      </c>
      <c r="AV137" s="13" t="s">
        <v>83</v>
      </c>
      <c r="AW137" s="13" t="s">
        <v>32</v>
      </c>
      <c r="AX137" s="13" t="s">
        <v>76</v>
      </c>
      <c r="AY137" s="237" t="s">
        <v>118</v>
      </c>
    </row>
    <row r="138" s="13" customFormat="1">
      <c r="A138" s="13"/>
      <c r="B138" s="226"/>
      <c r="C138" s="227"/>
      <c r="D138" s="228" t="s">
        <v>129</v>
      </c>
      <c r="E138" s="229" t="s">
        <v>1</v>
      </c>
      <c r="F138" s="230" t="s">
        <v>151</v>
      </c>
      <c r="G138" s="227"/>
      <c r="H138" s="231">
        <v>-342.97500000000002</v>
      </c>
      <c r="I138" s="232"/>
      <c r="J138" s="227"/>
      <c r="K138" s="227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129</v>
      </c>
      <c r="AU138" s="237" t="s">
        <v>83</v>
      </c>
      <c r="AV138" s="13" t="s">
        <v>83</v>
      </c>
      <c r="AW138" s="13" t="s">
        <v>32</v>
      </c>
      <c r="AX138" s="13" t="s">
        <v>76</v>
      </c>
      <c r="AY138" s="237" t="s">
        <v>118</v>
      </c>
    </row>
    <row r="139" s="14" customFormat="1">
      <c r="A139" s="14"/>
      <c r="B139" s="238"/>
      <c r="C139" s="239"/>
      <c r="D139" s="228" t="s">
        <v>129</v>
      </c>
      <c r="E139" s="240" t="s">
        <v>1</v>
      </c>
      <c r="F139" s="241" t="s">
        <v>152</v>
      </c>
      <c r="G139" s="239"/>
      <c r="H139" s="242">
        <v>182.625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8" t="s">
        <v>129</v>
      </c>
      <c r="AU139" s="248" t="s">
        <v>83</v>
      </c>
      <c r="AV139" s="14" t="s">
        <v>124</v>
      </c>
      <c r="AW139" s="14" t="s">
        <v>32</v>
      </c>
      <c r="AX139" s="14" t="s">
        <v>81</v>
      </c>
      <c r="AY139" s="248" t="s">
        <v>118</v>
      </c>
    </row>
    <row r="140" s="2" customFormat="1" ht="37.8" customHeight="1">
      <c r="A140" s="38"/>
      <c r="B140" s="39"/>
      <c r="C140" s="212" t="s">
        <v>153</v>
      </c>
      <c r="D140" s="212" t="s">
        <v>120</v>
      </c>
      <c r="E140" s="213" t="s">
        <v>154</v>
      </c>
      <c r="F140" s="214" t="s">
        <v>155</v>
      </c>
      <c r="G140" s="215" t="s">
        <v>148</v>
      </c>
      <c r="H140" s="216">
        <v>160.125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41</v>
      </c>
      <c r="O140" s="91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124</v>
      </c>
      <c r="AT140" s="224" t="s">
        <v>120</v>
      </c>
      <c r="AU140" s="224" t="s">
        <v>83</v>
      </c>
      <c r="AY140" s="17" t="s">
        <v>118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81</v>
      </c>
      <c r="BK140" s="225">
        <f>ROUND(I140*H140,2)</f>
        <v>0</v>
      </c>
      <c r="BL140" s="17" t="s">
        <v>124</v>
      </c>
      <c r="BM140" s="224" t="s">
        <v>156</v>
      </c>
    </row>
    <row r="141" s="13" customFormat="1">
      <c r="A141" s="13"/>
      <c r="B141" s="226"/>
      <c r="C141" s="227"/>
      <c r="D141" s="228" t="s">
        <v>129</v>
      </c>
      <c r="E141" s="229" t="s">
        <v>1</v>
      </c>
      <c r="F141" s="230" t="s">
        <v>157</v>
      </c>
      <c r="G141" s="227"/>
      <c r="H141" s="231">
        <v>182.625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129</v>
      </c>
      <c r="AU141" s="237" t="s">
        <v>83</v>
      </c>
      <c r="AV141" s="13" t="s">
        <v>83</v>
      </c>
      <c r="AW141" s="13" t="s">
        <v>32</v>
      </c>
      <c r="AX141" s="13" t="s">
        <v>76</v>
      </c>
      <c r="AY141" s="237" t="s">
        <v>118</v>
      </c>
    </row>
    <row r="142" s="13" customFormat="1">
      <c r="A142" s="13"/>
      <c r="B142" s="226"/>
      <c r="C142" s="227"/>
      <c r="D142" s="228" t="s">
        <v>129</v>
      </c>
      <c r="E142" s="229" t="s">
        <v>1</v>
      </c>
      <c r="F142" s="230" t="s">
        <v>158</v>
      </c>
      <c r="G142" s="227"/>
      <c r="H142" s="231">
        <v>-22.5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129</v>
      </c>
      <c r="AU142" s="237" t="s">
        <v>83</v>
      </c>
      <c r="AV142" s="13" t="s">
        <v>83</v>
      </c>
      <c r="AW142" s="13" t="s">
        <v>32</v>
      </c>
      <c r="AX142" s="13" t="s">
        <v>76</v>
      </c>
      <c r="AY142" s="237" t="s">
        <v>118</v>
      </c>
    </row>
    <row r="143" s="14" customFormat="1">
      <c r="A143" s="14"/>
      <c r="B143" s="238"/>
      <c r="C143" s="239"/>
      <c r="D143" s="228" t="s">
        <v>129</v>
      </c>
      <c r="E143" s="240" t="s">
        <v>1</v>
      </c>
      <c r="F143" s="241" t="s">
        <v>152</v>
      </c>
      <c r="G143" s="239"/>
      <c r="H143" s="242">
        <v>160.125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129</v>
      </c>
      <c r="AU143" s="248" t="s">
        <v>83</v>
      </c>
      <c r="AV143" s="14" t="s">
        <v>124</v>
      </c>
      <c r="AW143" s="14" t="s">
        <v>32</v>
      </c>
      <c r="AX143" s="14" t="s">
        <v>81</v>
      </c>
      <c r="AY143" s="248" t="s">
        <v>118</v>
      </c>
    </row>
    <row r="144" s="2" customFormat="1" ht="33" customHeight="1">
      <c r="A144" s="38"/>
      <c r="B144" s="39"/>
      <c r="C144" s="212" t="s">
        <v>159</v>
      </c>
      <c r="D144" s="212" t="s">
        <v>120</v>
      </c>
      <c r="E144" s="213" t="s">
        <v>160</v>
      </c>
      <c r="F144" s="214" t="s">
        <v>161</v>
      </c>
      <c r="G144" s="215" t="s">
        <v>162</v>
      </c>
      <c r="H144" s="216">
        <v>288.22500000000002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41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124</v>
      </c>
      <c r="AT144" s="224" t="s">
        <v>120</v>
      </c>
      <c r="AU144" s="224" t="s">
        <v>83</v>
      </c>
      <c r="AY144" s="17" t="s">
        <v>118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81</v>
      </c>
      <c r="BK144" s="225">
        <f>ROUND(I144*H144,2)</f>
        <v>0</v>
      </c>
      <c r="BL144" s="17" t="s">
        <v>124</v>
      </c>
      <c r="BM144" s="224" t="s">
        <v>163</v>
      </c>
    </row>
    <row r="145" s="13" customFormat="1">
      <c r="A145" s="13"/>
      <c r="B145" s="226"/>
      <c r="C145" s="227"/>
      <c r="D145" s="228" t="s">
        <v>129</v>
      </c>
      <c r="E145" s="227"/>
      <c r="F145" s="230" t="s">
        <v>164</v>
      </c>
      <c r="G145" s="227"/>
      <c r="H145" s="231">
        <v>288.22500000000002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129</v>
      </c>
      <c r="AU145" s="237" t="s">
        <v>83</v>
      </c>
      <c r="AV145" s="13" t="s">
        <v>83</v>
      </c>
      <c r="AW145" s="13" t="s">
        <v>4</v>
      </c>
      <c r="AX145" s="13" t="s">
        <v>81</v>
      </c>
      <c r="AY145" s="237" t="s">
        <v>118</v>
      </c>
    </row>
    <row r="146" s="2" customFormat="1" ht="16.5" customHeight="1">
      <c r="A146" s="38"/>
      <c r="B146" s="39"/>
      <c r="C146" s="212" t="s">
        <v>165</v>
      </c>
      <c r="D146" s="212" t="s">
        <v>120</v>
      </c>
      <c r="E146" s="213" t="s">
        <v>166</v>
      </c>
      <c r="F146" s="214" t="s">
        <v>167</v>
      </c>
      <c r="G146" s="215" t="s">
        <v>148</v>
      </c>
      <c r="H146" s="216">
        <v>22.5</v>
      </c>
      <c r="I146" s="217"/>
      <c r="J146" s="218">
        <f>ROUND(I146*H146,2)</f>
        <v>0</v>
      </c>
      <c r="K146" s="219"/>
      <c r="L146" s="44"/>
      <c r="M146" s="220" t="s">
        <v>1</v>
      </c>
      <c r="N146" s="221" t="s">
        <v>41</v>
      </c>
      <c r="O146" s="91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4" t="s">
        <v>124</v>
      </c>
      <c r="AT146" s="224" t="s">
        <v>120</v>
      </c>
      <c r="AU146" s="224" t="s">
        <v>83</v>
      </c>
      <c r="AY146" s="17" t="s">
        <v>118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7" t="s">
        <v>81</v>
      </c>
      <c r="BK146" s="225">
        <f>ROUND(I146*H146,2)</f>
        <v>0</v>
      </c>
      <c r="BL146" s="17" t="s">
        <v>124</v>
      </c>
      <c r="BM146" s="224" t="s">
        <v>168</v>
      </c>
    </row>
    <row r="147" s="13" customFormat="1">
      <c r="A147" s="13"/>
      <c r="B147" s="226"/>
      <c r="C147" s="227"/>
      <c r="D147" s="228" t="s">
        <v>129</v>
      </c>
      <c r="E147" s="229" t="s">
        <v>1</v>
      </c>
      <c r="F147" s="230" t="s">
        <v>169</v>
      </c>
      <c r="G147" s="227"/>
      <c r="H147" s="231">
        <v>22.5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129</v>
      </c>
      <c r="AU147" s="237" t="s">
        <v>83</v>
      </c>
      <c r="AV147" s="13" t="s">
        <v>83</v>
      </c>
      <c r="AW147" s="13" t="s">
        <v>32</v>
      </c>
      <c r="AX147" s="13" t="s">
        <v>81</v>
      </c>
      <c r="AY147" s="237" t="s">
        <v>118</v>
      </c>
    </row>
    <row r="148" s="2" customFormat="1" ht="37.8" customHeight="1">
      <c r="A148" s="38"/>
      <c r="B148" s="39"/>
      <c r="C148" s="212" t="s">
        <v>170</v>
      </c>
      <c r="D148" s="212" t="s">
        <v>120</v>
      </c>
      <c r="E148" s="213" t="s">
        <v>171</v>
      </c>
      <c r="F148" s="214" t="s">
        <v>172</v>
      </c>
      <c r="G148" s="215" t="s">
        <v>123</v>
      </c>
      <c r="H148" s="216">
        <v>225</v>
      </c>
      <c r="I148" s="217"/>
      <c r="J148" s="218">
        <f>ROUND(I148*H148,2)</f>
        <v>0</v>
      </c>
      <c r="K148" s="219"/>
      <c r="L148" s="44"/>
      <c r="M148" s="220" t="s">
        <v>1</v>
      </c>
      <c r="N148" s="221" t="s">
        <v>41</v>
      </c>
      <c r="O148" s="91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4" t="s">
        <v>124</v>
      </c>
      <c r="AT148" s="224" t="s">
        <v>120</v>
      </c>
      <c r="AU148" s="224" t="s">
        <v>83</v>
      </c>
      <c r="AY148" s="17" t="s">
        <v>118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7" t="s">
        <v>81</v>
      </c>
      <c r="BK148" s="225">
        <f>ROUND(I148*H148,2)</f>
        <v>0</v>
      </c>
      <c r="BL148" s="17" t="s">
        <v>124</v>
      </c>
      <c r="BM148" s="224" t="s">
        <v>173</v>
      </c>
    </row>
    <row r="149" s="2" customFormat="1" ht="24.15" customHeight="1">
      <c r="A149" s="38"/>
      <c r="B149" s="39"/>
      <c r="C149" s="212" t="s">
        <v>174</v>
      </c>
      <c r="D149" s="212" t="s">
        <v>120</v>
      </c>
      <c r="E149" s="213" t="s">
        <v>175</v>
      </c>
      <c r="F149" s="214" t="s">
        <v>176</v>
      </c>
      <c r="G149" s="215" t="s">
        <v>123</v>
      </c>
      <c r="H149" s="216">
        <v>225</v>
      </c>
      <c r="I149" s="217"/>
      <c r="J149" s="218">
        <f>ROUND(I149*H149,2)</f>
        <v>0</v>
      </c>
      <c r="K149" s="219"/>
      <c r="L149" s="44"/>
      <c r="M149" s="220" t="s">
        <v>1</v>
      </c>
      <c r="N149" s="221" t="s">
        <v>41</v>
      </c>
      <c r="O149" s="91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4" t="s">
        <v>124</v>
      </c>
      <c r="AT149" s="224" t="s">
        <v>120</v>
      </c>
      <c r="AU149" s="224" t="s">
        <v>83</v>
      </c>
      <c r="AY149" s="17" t="s">
        <v>118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7" t="s">
        <v>81</v>
      </c>
      <c r="BK149" s="225">
        <f>ROUND(I149*H149,2)</f>
        <v>0</v>
      </c>
      <c r="BL149" s="17" t="s">
        <v>124</v>
      </c>
      <c r="BM149" s="224" t="s">
        <v>177</v>
      </c>
    </row>
    <row r="150" s="2" customFormat="1" ht="16.5" customHeight="1">
      <c r="A150" s="38"/>
      <c r="B150" s="39"/>
      <c r="C150" s="249" t="s">
        <v>8</v>
      </c>
      <c r="D150" s="249" t="s">
        <v>178</v>
      </c>
      <c r="E150" s="250" t="s">
        <v>179</v>
      </c>
      <c r="F150" s="251" t="s">
        <v>180</v>
      </c>
      <c r="G150" s="252" t="s">
        <v>181</v>
      </c>
      <c r="H150" s="253">
        <v>3.375</v>
      </c>
      <c r="I150" s="254"/>
      <c r="J150" s="255">
        <f>ROUND(I150*H150,2)</f>
        <v>0</v>
      </c>
      <c r="K150" s="256"/>
      <c r="L150" s="257"/>
      <c r="M150" s="258" t="s">
        <v>1</v>
      </c>
      <c r="N150" s="259" t="s">
        <v>41</v>
      </c>
      <c r="O150" s="91"/>
      <c r="P150" s="222">
        <f>O150*H150</f>
        <v>0</v>
      </c>
      <c r="Q150" s="222">
        <v>0.001</v>
      </c>
      <c r="R150" s="222">
        <f>Q150*H150</f>
        <v>0.003375</v>
      </c>
      <c r="S150" s="222">
        <v>0</v>
      </c>
      <c r="T150" s="223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4" t="s">
        <v>159</v>
      </c>
      <c r="AT150" s="224" t="s">
        <v>178</v>
      </c>
      <c r="AU150" s="224" t="s">
        <v>83</v>
      </c>
      <c r="AY150" s="17" t="s">
        <v>118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7" t="s">
        <v>81</v>
      </c>
      <c r="BK150" s="225">
        <f>ROUND(I150*H150,2)</f>
        <v>0</v>
      </c>
      <c r="BL150" s="17" t="s">
        <v>124</v>
      </c>
      <c r="BM150" s="224" t="s">
        <v>182</v>
      </c>
    </row>
    <row r="151" s="13" customFormat="1">
      <c r="A151" s="13"/>
      <c r="B151" s="226"/>
      <c r="C151" s="227"/>
      <c r="D151" s="228" t="s">
        <v>129</v>
      </c>
      <c r="E151" s="227"/>
      <c r="F151" s="230" t="s">
        <v>183</v>
      </c>
      <c r="G151" s="227"/>
      <c r="H151" s="231">
        <v>3.375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129</v>
      </c>
      <c r="AU151" s="237" t="s">
        <v>83</v>
      </c>
      <c r="AV151" s="13" t="s">
        <v>83</v>
      </c>
      <c r="AW151" s="13" t="s">
        <v>4</v>
      </c>
      <c r="AX151" s="13" t="s">
        <v>81</v>
      </c>
      <c r="AY151" s="237" t="s">
        <v>118</v>
      </c>
    </row>
    <row r="152" s="2" customFormat="1" ht="24.15" customHeight="1">
      <c r="A152" s="38"/>
      <c r="B152" s="39"/>
      <c r="C152" s="212" t="s">
        <v>184</v>
      </c>
      <c r="D152" s="212" t="s">
        <v>120</v>
      </c>
      <c r="E152" s="213" t="s">
        <v>185</v>
      </c>
      <c r="F152" s="214" t="s">
        <v>186</v>
      </c>
      <c r="G152" s="215" t="s">
        <v>123</v>
      </c>
      <c r="H152" s="216">
        <v>1095.835</v>
      </c>
      <c r="I152" s="217"/>
      <c r="J152" s="218">
        <f>ROUND(I152*H152,2)</f>
        <v>0</v>
      </c>
      <c r="K152" s="219"/>
      <c r="L152" s="44"/>
      <c r="M152" s="220" t="s">
        <v>1</v>
      </c>
      <c r="N152" s="221" t="s">
        <v>41</v>
      </c>
      <c r="O152" s="91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4" t="s">
        <v>124</v>
      </c>
      <c r="AT152" s="224" t="s">
        <v>120</v>
      </c>
      <c r="AU152" s="224" t="s">
        <v>83</v>
      </c>
      <c r="AY152" s="17" t="s">
        <v>118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7" t="s">
        <v>81</v>
      </c>
      <c r="BK152" s="225">
        <f>ROUND(I152*H152,2)</f>
        <v>0</v>
      </c>
      <c r="BL152" s="17" t="s">
        <v>124</v>
      </c>
      <c r="BM152" s="224" t="s">
        <v>187</v>
      </c>
    </row>
    <row r="153" s="13" customFormat="1">
      <c r="A153" s="13"/>
      <c r="B153" s="226"/>
      <c r="C153" s="227"/>
      <c r="D153" s="228" t="s">
        <v>129</v>
      </c>
      <c r="E153" s="229" t="s">
        <v>1</v>
      </c>
      <c r="F153" s="230" t="s">
        <v>188</v>
      </c>
      <c r="G153" s="227"/>
      <c r="H153" s="231">
        <v>286.39999999999998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129</v>
      </c>
      <c r="AU153" s="237" t="s">
        <v>83</v>
      </c>
      <c r="AV153" s="13" t="s">
        <v>83</v>
      </c>
      <c r="AW153" s="13" t="s">
        <v>32</v>
      </c>
      <c r="AX153" s="13" t="s">
        <v>76</v>
      </c>
      <c r="AY153" s="237" t="s">
        <v>118</v>
      </c>
    </row>
    <row r="154" s="13" customFormat="1">
      <c r="A154" s="13"/>
      <c r="B154" s="226"/>
      <c r="C154" s="227"/>
      <c r="D154" s="228" t="s">
        <v>129</v>
      </c>
      <c r="E154" s="229" t="s">
        <v>1</v>
      </c>
      <c r="F154" s="230" t="s">
        <v>189</v>
      </c>
      <c r="G154" s="227"/>
      <c r="H154" s="231">
        <v>26.300000000000001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129</v>
      </c>
      <c r="AU154" s="237" t="s">
        <v>83</v>
      </c>
      <c r="AV154" s="13" t="s">
        <v>83</v>
      </c>
      <c r="AW154" s="13" t="s">
        <v>32</v>
      </c>
      <c r="AX154" s="13" t="s">
        <v>76</v>
      </c>
      <c r="AY154" s="237" t="s">
        <v>118</v>
      </c>
    </row>
    <row r="155" s="13" customFormat="1">
      <c r="A155" s="13"/>
      <c r="B155" s="226"/>
      <c r="C155" s="227"/>
      <c r="D155" s="228" t="s">
        <v>129</v>
      </c>
      <c r="E155" s="229" t="s">
        <v>1</v>
      </c>
      <c r="F155" s="230" t="s">
        <v>190</v>
      </c>
      <c r="G155" s="227"/>
      <c r="H155" s="231">
        <v>21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129</v>
      </c>
      <c r="AU155" s="237" t="s">
        <v>83</v>
      </c>
      <c r="AV155" s="13" t="s">
        <v>83</v>
      </c>
      <c r="AW155" s="13" t="s">
        <v>32</v>
      </c>
      <c r="AX155" s="13" t="s">
        <v>76</v>
      </c>
      <c r="AY155" s="237" t="s">
        <v>118</v>
      </c>
    </row>
    <row r="156" s="13" customFormat="1">
      <c r="A156" s="13"/>
      <c r="B156" s="226"/>
      <c r="C156" s="227"/>
      <c r="D156" s="228" t="s">
        <v>129</v>
      </c>
      <c r="E156" s="229" t="s">
        <v>1</v>
      </c>
      <c r="F156" s="230" t="s">
        <v>191</v>
      </c>
      <c r="G156" s="227"/>
      <c r="H156" s="231">
        <v>107.8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129</v>
      </c>
      <c r="AU156" s="237" t="s">
        <v>83</v>
      </c>
      <c r="AV156" s="13" t="s">
        <v>83</v>
      </c>
      <c r="AW156" s="13" t="s">
        <v>32</v>
      </c>
      <c r="AX156" s="13" t="s">
        <v>76</v>
      </c>
      <c r="AY156" s="237" t="s">
        <v>118</v>
      </c>
    </row>
    <row r="157" s="13" customFormat="1">
      <c r="A157" s="13"/>
      <c r="B157" s="226"/>
      <c r="C157" s="227"/>
      <c r="D157" s="228" t="s">
        <v>129</v>
      </c>
      <c r="E157" s="229" t="s">
        <v>1</v>
      </c>
      <c r="F157" s="230" t="s">
        <v>192</v>
      </c>
      <c r="G157" s="227"/>
      <c r="H157" s="231">
        <v>7.0999999999999996</v>
      </c>
      <c r="I157" s="232"/>
      <c r="J157" s="227"/>
      <c r="K157" s="227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129</v>
      </c>
      <c r="AU157" s="237" t="s">
        <v>83</v>
      </c>
      <c r="AV157" s="13" t="s">
        <v>83</v>
      </c>
      <c r="AW157" s="13" t="s">
        <v>32</v>
      </c>
      <c r="AX157" s="13" t="s">
        <v>76</v>
      </c>
      <c r="AY157" s="237" t="s">
        <v>118</v>
      </c>
    </row>
    <row r="158" s="13" customFormat="1">
      <c r="A158" s="13"/>
      <c r="B158" s="226"/>
      <c r="C158" s="227"/>
      <c r="D158" s="228" t="s">
        <v>129</v>
      </c>
      <c r="E158" s="229" t="s">
        <v>1</v>
      </c>
      <c r="F158" s="230" t="s">
        <v>193</v>
      </c>
      <c r="G158" s="227"/>
      <c r="H158" s="231">
        <v>12.800000000000001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129</v>
      </c>
      <c r="AU158" s="237" t="s">
        <v>83</v>
      </c>
      <c r="AV158" s="13" t="s">
        <v>83</v>
      </c>
      <c r="AW158" s="13" t="s">
        <v>32</v>
      </c>
      <c r="AX158" s="13" t="s">
        <v>76</v>
      </c>
      <c r="AY158" s="237" t="s">
        <v>118</v>
      </c>
    </row>
    <row r="159" s="13" customFormat="1">
      <c r="A159" s="13"/>
      <c r="B159" s="226"/>
      <c r="C159" s="227"/>
      <c r="D159" s="228" t="s">
        <v>129</v>
      </c>
      <c r="E159" s="229" t="s">
        <v>1</v>
      </c>
      <c r="F159" s="230" t="s">
        <v>194</v>
      </c>
      <c r="G159" s="227"/>
      <c r="H159" s="231">
        <v>228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129</v>
      </c>
      <c r="AU159" s="237" t="s">
        <v>83</v>
      </c>
      <c r="AV159" s="13" t="s">
        <v>83</v>
      </c>
      <c r="AW159" s="13" t="s">
        <v>32</v>
      </c>
      <c r="AX159" s="13" t="s">
        <v>76</v>
      </c>
      <c r="AY159" s="237" t="s">
        <v>118</v>
      </c>
    </row>
    <row r="160" s="13" customFormat="1">
      <c r="A160" s="13"/>
      <c r="B160" s="226"/>
      <c r="C160" s="227"/>
      <c r="D160" s="228" t="s">
        <v>129</v>
      </c>
      <c r="E160" s="229" t="s">
        <v>1</v>
      </c>
      <c r="F160" s="230" t="s">
        <v>195</v>
      </c>
      <c r="G160" s="227"/>
      <c r="H160" s="231">
        <v>263.5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129</v>
      </c>
      <c r="AU160" s="237" t="s">
        <v>83</v>
      </c>
      <c r="AV160" s="13" t="s">
        <v>83</v>
      </c>
      <c r="AW160" s="13" t="s">
        <v>32</v>
      </c>
      <c r="AX160" s="13" t="s">
        <v>76</v>
      </c>
      <c r="AY160" s="237" t="s">
        <v>118</v>
      </c>
    </row>
    <row r="161" s="14" customFormat="1">
      <c r="A161" s="14"/>
      <c r="B161" s="238"/>
      <c r="C161" s="239"/>
      <c r="D161" s="228" t="s">
        <v>129</v>
      </c>
      <c r="E161" s="240" t="s">
        <v>1</v>
      </c>
      <c r="F161" s="241" t="s">
        <v>152</v>
      </c>
      <c r="G161" s="239"/>
      <c r="H161" s="242">
        <v>952.89999999999998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129</v>
      </c>
      <c r="AU161" s="248" t="s">
        <v>83</v>
      </c>
      <c r="AV161" s="14" t="s">
        <v>124</v>
      </c>
      <c r="AW161" s="14" t="s">
        <v>32</v>
      </c>
      <c r="AX161" s="14" t="s">
        <v>81</v>
      </c>
      <c r="AY161" s="248" t="s">
        <v>118</v>
      </c>
    </row>
    <row r="162" s="13" customFormat="1">
      <c r="A162" s="13"/>
      <c r="B162" s="226"/>
      <c r="C162" s="227"/>
      <c r="D162" s="228" t="s">
        <v>129</v>
      </c>
      <c r="E162" s="227"/>
      <c r="F162" s="230" t="s">
        <v>196</v>
      </c>
      <c r="G162" s="227"/>
      <c r="H162" s="231">
        <v>1095.835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129</v>
      </c>
      <c r="AU162" s="237" t="s">
        <v>83</v>
      </c>
      <c r="AV162" s="13" t="s">
        <v>83</v>
      </c>
      <c r="AW162" s="13" t="s">
        <v>4</v>
      </c>
      <c r="AX162" s="13" t="s">
        <v>81</v>
      </c>
      <c r="AY162" s="237" t="s">
        <v>118</v>
      </c>
    </row>
    <row r="163" s="12" customFormat="1" ht="22.8" customHeight="1">
      <c r="A163" s="12"/>
      <c r="B163" s="196"/>
      <c r="C163" s="197"/>
      <c r="D163" s="198" t="s">
        <v>75</v>
      </c>
      <c r="E163" s="210" t="s">
        <v>131</v>
      </c>
      <c r="F163" s="210" t="s">
        <v>197</v>
      </c>
      <c r="G163" s="197"/>
      <c r="H163" s="197"/>
      <c r="I163" s="200"/>
      <c r="J163" s="211">
        <f>BK163</f>
        <v>0</v>
      </c>
      <c r="K163" s="197"/>
      <c r="L163" s="202"/>
      <c r="M163" s="203"/>
      <c r="N163" s="204"/>
      <c r="O163" s="204"/>
      <c r="P163" s="205">
        <f>SUM(P164:P165)</f>
        <v>0</v>
      </c>
      <c r="Q163" s="204"/>
      <c r="R163" s="205">
        <f>SUM(R164:R165)</f>
        <v>0.22</v>
      </c>
      <c r="S163" s="204"/>
      <c r="T163" s="206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7" t="s">
        <v>81</v>
      </c>
      <c r="AT163" s="208" t="s">
        <v>75</v>
      </c>
      <c r="AU163" s="208" t="s">
        <v>81</v>
      </c>
      <c r="AY163" s="207" t="s">
        <v>118</v>
      </c>
      <c r="BK163" s="209">
        <f>SUM(BK164:BK165)</f>
        <v>0</v>
      </c>
    </row>
    <row r="164" s="2" customFormat="1" ht="21.75" customHeight="1">
      <c r="A164" s="38"/>
      <c r="B164" s="39"/>
      <c r="C164" s="212" t="s">
        <v>198</v>
      </c>
      <c r="D164" s="212" t="s">
        <v>120</v>
      </c>
      <c r="E164" s="213" t="s">
        <v>199</v>
      </c>
      <c r="F164" s="214" t="s">
        <v>200</v>
      </c>
      <c r="G164" s="215" t="s">
        <v>143</v>
      </c>
      <c r="H164" s="216">
        <v>11</v>
      </c>
      <c r="I164" s="217"/>
      <c r="J164" s="218">
        <f>ROUND(I164*H164,2)</f>
        <v>0</v>
      </c>
      <c r="K164" s="219"/>
      <c r="L164" s="44"/>
      <c r="M164" s="220" t="s">
        <v>1</v>
      </c>
      <c r="N164" s="221" t="s">
        <v>41</v>
      </c>
      <c r="O164" s="91"/>
      <c r="P164" s="222">
        <f>O164*H164</f>
        <v>0</v>
      </c>
      <c r="Q164" s="222">
        <v>0.02</v>
      </c>
      <c r="R164" s="222">
        <f>Q164*H164</f>
        <v>0.22</v>
      </c>
      <c r="S164" s="222">
        <v>0</v>
      </c>
      <c r="T164" s="22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4" t="s">
        <v>124</v>
      </c>
      <c r="AT164" s="224" t="s">
        <v>120</v>
      </c>
      <c r="AU164" s="224" t="s">
        <v>83</v>
      </c>
      <c r="AY164" s="17" t="s">
        <v>118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7" t="s">
        <v>81</v>
      </c>
      <c r="BK164" s="225">
        <f>ROUND(I164*H164,2)</f>
        <v>0</v>
      </c>
      <c r="BL164" s="17" t="s">
        <v>124</v>
      </c>
      <c r="BM164" s="224" t="s">
        <v>201</v>
      </c>
    </row>
    <row r="165" s="13" customFormat="1">
      <c r="A165" s="13"/>
      <c r="B165" s="226"/>
      <c r="C165" s="227"/>
      <c r="D165" s="228" t="s">
        <v>129</v>
      </c>
      <c r="E165" s="229" t="s">
        <v>1</v>
      </c>
      <c r="F165" s="230" t="s">
        <v>202</v>
      </c>
      <c r="G165" s="227"/>
      <c r="H165" s="231">
        <v>11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129</v>
      </c>
      <c r="AU165" s="237" t="s">
        <v>83</v>
      </c>
      <c r="AV165" s="13" t="s">
        <v>83</v>
      </c>
      <c r="AW165" s="13" t="s">
        <v>32</v>
      </c>
      <c r="AX165" s="13" t="s">
        <v>81</v>
      </c>
      <c r="AY165" s="237" t="s">
        <v>118</v>
      </c>
    </row>
    <row r="166" s="12" customFormat="1" ht="22.8" customHeight="1">
      <c r="A166" s="12"/>
      <c r="B166" s="196"/>
      <c r="C166" s="197"/>
      <c r="D166" s="198" t="s">
        <v>75</v>
      </c>
      <c r="E166" s="210" t="s">
        <v>140</v>
      </c>
      <c r="F166" s="210" t="s">
        <v>203</v>
      </c>
      <c r="G166" s="197"/>
      <c r="H166" s="197"/>
      <c r="I166" s="200"/>
      <c r="J166" s="211">
        <f>BK166</f>
        <v>0</v>
      </c>
      <c r="K166" s="197"/>
      <c r="L166" s="202"/>
      <c r="M166" s="203"/>
      <c r="N166" s="204"/>
      <c r="O166" s="204"/>
      <c r="P166" s="205">
        <f>SUM(P167:P237)</f>
        <v>0</v>
      </c>
      <c r="Q166" s="204"/>
      <c r="R166" s="205">
        <f>SUM(R167:R237)</f>
        <v>1046.2267638000001</v>
      </c>
      <c r="S166" s="204"/>
      <c r="T166" s="206">
        <f>SUM(T167:T237)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7" t="s">
        <v>81</v>
      </c>
      <c r="AT166" s="208" t="s">
        <v>75</v>
      </c>
      <c r="AU166" s="208" t="s">
        <v>81</v>
      </c>
      <c r="AY166" s="207" t="s">
        <v>118</v>
      </c>
      <c r="BK166" s="209">
        <f>SUM(BK167:BK237)</f>
        <v>0</v>
      </c>
    </row>
    <row r="167" s="2" customFormat="1" ht="21.75" customHeight="1">
      <c r="A167" s="38"/>
      <c r="B167" s="39"/>
      <c r="C167" s="212" t="s">
        <v>204</v>
      </c>
      <c r="D167" s="212" t="s">
        <v>120</v>
      </c>
      <c r="E167" s="213" t="s">
        <v>205</v>
      </c>
      <c r="F167" s="214" t="s">
        <v>206</v>
      </c>
      <c r="G167" s="215" t="s">
        <v>123</v>
      </c>
      <c r="H167" s="216">
        <v>619.20000000000005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41</v>
      </c>
      <c r="O167" s="91"/>
      <c r="P167" s="222">
        <f>O167*H167</f>
        <v>0</v>
      </c>
      <c r="Q167" s="222">
        <v>0.091999999999999998</v>
      </c>
      <c r="R167" s="222">
        <f>Q167*H167</f>
        <v>56.9664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124</v>
      </c>
      <c r="AT167" s="224" t="s">
        <v>120</v>
      </c>
      <c r="AU167" s="224" t="s">
        <v>83</v>
      </c>
      <c r="AY167" s="17" t="s">
        <v>118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81</v>
      </c>
      <c r="BK167" s="225">
        <f>ROUND(I167*H167,2)</f>
        <v>0</v>
      </c>
      <c r="BL167" s="17" t="s">
        <v>124</v>
      </c>
      <c r="BM167" s="224" t="s">
        <v>207</v>
      </c>
    </row>
    <row r="168" s="13" customFormat="1">
      <c r="A168" s="13"/>
      <c r="B168" s="226"/>
      <c r="C168" s="227"/>
      <c r="D168" s="228" t="s">
        <v>129</v>
      </c>
      <c r="E168" s="229" t="s">
        <v>1</v>
      </c>
      <c r="F168" s="230" t="s">
        <v>191</v>
      </c>
      <c r="G168" s="227"/>
      <c r="H168" s="231">
        <v>107.8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129</v>
      </c>
      <c r="AU168" s="237" t="s">
        <v>83</v>
      </c>
      <c r="AV168" s="13" t="s">
        <v>83</v>
      </c>
      <c r="AW168" s="13" t="s">
        <v>32</v>
      </c>
      <c r="AX168" s="13" t="s">
        <v>76</v>
      </c>
      <c r="AY168" s="237" t="s">
        <v>118</v>
      </c>
    </row>
    <row r="169" s="13" customFormat="1">
      <c r="A169" s="13"/>
      <c r="B169" s="226"/>
      <c r="C169" s="227"/>
      <c r="D169" s="228" t="s">
        <v>129</v>
      </c>
      <c r="E169" s="229" t="s">
        <v>1</v>
      </c>
      <c r="F169" s="230" t="s">
        <v>192</v>
      </c>
      <c r="G169" s="227"/>
      <c r="H169" s="231">
        <v>7.0999999999999996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129</v>
      </c>
      <c r="AU169" s="237" t="s">
        <v>83</v>
      </c>
      <c r="AV169" s="13" t="s">
        <v>83</v>
      </c>
      <c r="AW169" s="13" t="s">
        <v>32</v>
      </c>
      <c r="AX169" s="13" t="s">
        <v>76</v>
      </c>
      <c r="AY169" s="237" t="s">
        <v>118</v>
      </c>
    </row>
    <row r="170" s="13" customFormat="1">
      <c r="A170" s="13"/>
      <c r="B170" s="226"/>
      <c r="C170" s="227"/>
      <c r="D170" s="228" t="s">
        <v>129</v>
      </c>
      <c r="E170" s="229" t="s">
        <v>1</v>
      </c>
      <c r="F170" s="230" t="s">
        <v>193</v>
      </c>
      <c r="G170" s="227"/>
      <c r="H170" s="231">
        <v>12.800000000000001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129</v>
      </c>
      <c r="AU170" s="237" t="s">
        <v>83</v>
      </c>
      <c r="AV170" s="13" t="s">
        <v>83</v>
      </c>
      <c r="AW170" s="13" t="s">
        <v>32</v>
      </c>
      <c r="AX170" s="13" t="s">
        <v>76</v>
      </c>
      <c r="AY170" s="237" t="s">
        <v>118</v>
      </c>
    </row>
    <row r="171" s="13" customFormat="1">
      <c r="A171" s="13"/>
      <c r="B171" s="226"/>
      <c r="C171" s="227"/>
      <c r="D171" s="228" t="s">
        <v>129</v>
      </c>
      <c r="E171" s="229" t="s">
        <v>1</v>
      </c>
      <c r="F171" s="230" t="s">
        <v>194</v>
      </c>
      <c r="G171" s="227"/>
      <c r="H171" s="231">
        <v>228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129</v>
      </c>
      <c r="AU171" s="237" t="s">
        <v>83</v>
      </c>
      <c r="AV171" s="13" t="s">
        <v>83</v>
      </c>
      <c r="AW171" s="13" t="s">
        <v>32</v>
      </c>
      <c r="AX171" s="13" t="s">
        <v>76</v>
      </c>
      <c r="AY171" s="237" t="s">
        <v>118</v>
      </c>
    </row>
    <row r="172" s="13" customFormat="1">
      <c r="A172" s="13"/>
      <c r="B172" s="226"/>
      <c r="C172" s="227"/>
      <c r="D172" s="228" t="s">
        <v>129</v>
      </c>
      <c r="E172" s="229" t="s">
        <v>1</v>
      </c>
      <c r="F172" s="230" t="s">
        <v>195</v>
      </c>
      <c r="G172" s="227"/>
      <c r="H172" s="231">
        <v>263.5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129</v>
      </c>
      <c r="AU172" s="237" t="s">
        <v>83</v>
      </c>
      <c r="AV172" s="13" t="s">
        <v>83</v>
      </c>
      <c r="AW172" s="13" t="s">
        <v>32</v>
      </c>
      <c r="AX172" s="13" t="s">
        <v>76</v>
      </c>
      <c r="AY172" s="237" t="s">
        <v>118</v>
      </c>
    </row>
    <row r="173" s="14" customFormat="1">
      <c r="A173" s="14"/>
      <c r="B173" s="238"/>
      <c r="C173" s="239"/>
      <c r="D173" s="228" t="s">
        <v>129</v>
      </c>
      <c r="E173" s="240" t="s">
        <v>1</v>
      </c>
      <c r="F173" s="241" t="s">
        <v>152</v>
      </c>
      <c r="G173" s="239"/>
      <c r="H173" s="242">
        <v>619.20000000000005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129</v>
      </c>
      <c r="AU173" s="248" t="s">
        <v>83</v>
      </c>
      <c r="AV173" s="14" t="s">
        <v>124</v>
      </c>
      <c r="AW173" s="14" t="s">
        <v>32</v>
      </c>
      <c r="AX173" s="14" t="s">
        <v>81</v>
      </c>
      <c r="AY173" s="248" t="s">
        <v>118</v>
      </c>
    </row>
    <row r="174" s="2" customFormat="1" ht="24.15" customHeight="1">
      <c r="A174" s="38"/>
      <c r="B174" s="39"/>
      <c r="C174" s="212" t="s">
        <v>208</v>
      </c>
      <c r="D174" s="212" t="s">
        <v>120</v>
      </c>
      <c r="E174" s="213" t="s">
        <v>209</v>
      </c>
      <c r="F174" s="214" t="s">
        <v>210</v>
      </c>
      <c r="G174" s="215" t="s">
        <v>123</v>
      </c>
      <c r="H174" s="216">
        <v>540.64999999999998</v>
      </c>
      <c r="I174" s="217"/>
      <c r="J174" s="218">
        <f>ROUND(I174*H174,2)</f>
        <v>0</v>
      </c>
      <c r="K174" s="219"/>
      <c r="L174" s="44"/>
      <c r="M174" s="220" t="s">
        <v>1</v>
      </c>
      <c r="N174" s="221" t="s">
        <v>41</v>
      </c>
      <c r="O174" s="91"/>
      <c r="P174" s="222">
        <f>O174*H174</f>
        <v>0</v>
      </c>
      <c r="Q174" s="222">
        <v>0.34499999999999997</v>
      </c>
      <c r="R174" s="222">
        <f>Q174*H174</f>
        <v>186.52424999999997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124</v>
      </c>
      <c r="AT174" s="224" t="s">
        <v>120</v>
      </c>
      <c r="AU174" s="224" t="s">
        <v>83</v>
      </c>
      <c r="AY174" s="17" t="s">
        <v>118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81</v>
      </c>
      <c r="BK174" s="225">
        <f>ROUND(I174*H174,2)</f>
        <v>0</v>
      </c>
      <c r="BL174" s="17" t="s">
        <v>124</v>
      </c>
      <c r="BM174" s="224" t="s">
        <v>211</v>
      </c>
    </row>
    <row r="175" s="13" customFormat="1">
      <c r="A175" s="13"/>
      <c r="B175" s="226"/>
      <c r="C175" s="227"/>
      <c r="D175" s="228" t="s">
        <v>129</v>
      </c>
      <c r="E175" s="229" t="s">
        <v>1</v>
      </c>
      <c r="F175" s="230" t="s">
        <v>194</v>
      </c>
      <c r="G175" s="227"/>
      <c r="H175" s="231">
        <v>228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129</v>
      </c>
      <c r="AU175" s="237" t="s">
        <v>83</v>
      </c>
      <c r="AV175" s="13" t="s">
        <v>83</v>
      </c>
      <c r="AW175" s="13" t="s">
        <v>32</v>
      </c>
      <c r="AX175" s="13" t="s">
        <v>76</v>
      </c>
      <c r="AY175" s="237" t="s">
        <v>118</v>
      </c>
    </row>
    <row r="176" s="13" customFormat="1">
      <c r="A176" s="13"/>
      <c r="B176" s="226"/>
      <c r="C176" s="227"/>
      <c r="D176" s="228" t="s">
        <v>129</v>
      </c>
      <c r="E176" s="229" t="s">
        <v>1</v>
      </c>
      <c r="F176" s="230" t="s">
        <v>195</v>
      </c>
      <c r="G176" s="227"/>
      <c r="H176" s="231">
        <v>263.5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129</v>
      </c>
      <c r="AU176" s="237" t="s">
        <v>83</v>
      </c>
      <c r="AV176" s="13" t="s">
        <v>83</v>
      </c>
      <c r="AW176" s="13" t="s">
        <v>32</v>
      </c>
      <c r="AX176" s="13" t="s">
        <v>76</v>
      </c>
      <c r="AY176" s="237" t="s">
        <v>118</v>
      </c>
    </row>
    <row r="177" s="14" customFormat="1">
      <c r="A177" s="14"/>
      <c r="B177" s="238"/>
      <c r="C177" s="239"/>
      <c r="D177" s="228" t="s">
        <v>129</v>
      </c>
      <c r="E177" s="240" t="s">
        <v>1</v>
      </c>
      <c r="F177" s="241" t="s">
        <v>152</v>
      </c>
      <c r="G177" s="239"/>
      <c r="H177" s="242">
        <v>491.5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129</v>
      </c>
      <c r="AU177" s="248" t="s">
        <v>83</v>
      </c>
      <c r="AV177" s="14" t="s">
        <v>124</v>
      </c>
      <c r="AW177" s="14" t="s">
        <v>32</v>
      </c>
      <c r="AX177" s="14" t="s">
        <v>81</v>
      </c>
      <c r="AY177" s="248" t="s">
        <v>118</v>
      </c>
    </row>
    <row r="178" s="13" customFormat="1">
      <c r="A178" s="13"/>
      <c r="B178" s="226"/>
      <c r="C178" s="227"/>
      <c r="D178" s="228" t="s">
        <v>129</v>
      </c>
      <c r="E178" s="227"/>
      <c r="F178" s="230" t="s">
        <v>212</v>
      </c>
      <c r="G178" s="227"/>
      <c r="H178" s="231">
        <v>540.64999999999998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129</v>
      </c>
      <c r="AU178" s="237" t="s">
        <v>83</v>
      </c>
      <c r="AV178" s="13" t="s">
        <v>83</v>
      </c>
      <c r="AW178" s="13" t="s">
        <v>4</v>
      </c>
      <c r="AX178" s="13" t="s">
        <v>81</v>
      </c>
      <c r="AY178" s="237" t="s">
        <v>118</v>
      </c>
    </row>
    <row r="179" s="2" customFormat="1" ht="24.15" customHeight="1">
      <c r="A179" s="38"/>
      <c r="B179" s="39"/>
      <c r="C179" s="212" t="s">
        <v>213</v>
      </c>
      <c r="D179" s="212" t="s">
        <v>120</v>
      </c>
      <c r="E179" s="213" t="s">
        <v>214</v>
      </c>
      <c r="F179" s="214" t="s">
        <v>215</v>
      </c>
      <c r="G179" s="215" t="s">
        <v>123</v>
      </c>
      <c r="H179" s="216">
        <v>792.80999999999995</v>
      </c>
      <c r="I179" s="217"/>
      <c r="J179" s="218">
        <f>ROUND(I179*H179,2)</f>
        <v>0</v>
      </c>
      <c r="K179" s="219"/>
      <c r="L179" s="44"/>
      <c r="M179" s="220" t="s">
        <v>1</v>
      </c>
      <c r="N179" s="221" t="s">
        <v>41</v>
      </c>
      <c r="O179" s="91"/>
      <c r="P179" s="222">
        <f>O179*H179</f>
        <v>0</v>
      </c>
      <c r="Q179" s="222">
        <v>0.46000000000000002</v>
      </c>
      <c r="R179" s="222">
        <f>Q179*H179</f>
        <v>364.69259999999997</v>
      </c>
      <c r="S179" s="222">
        <v>0</v>
      </c>
      <c r="T179" s="22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124</v>
      </c>
      <c r="AT179" s="224" t="s">
        <v>120</v>
      </c>
      <c r="AU179" s="224" t="s">
        <v>83</v>
      </c>
      <c r="AY179" s="17" t="s">
        <v>118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81</v>
      </c>
      <c r="BK179" s="225">
        <f>ROUND(I179*H179,2)</f>
        <v>0</v>
      </c>
      <c r="BL179" s="17" t="s">
        <v>124</v>
      </c>
      <c r="BM179" s="224" t="s">
        <v>216</v>
      </c>
    </row>
    <row r="180" s="13" customFormat="1">
      <c r="A180" s="13"/>
      <c r="B180" s="226"/>
      <c r="C180" s="227"/>
      <c r="D180" s="228" t="s">
        <v>129</v>
      </c>
      <c r="E180" s="229" t="s">
        <v>1</v>
      </c>
      <c r="F180" s="230" t="s">
        <v>188</v>
      </c>
      <c r="G180" s="227"/>
      <c r="H180" s="231">
        <v>286.39999999999998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129</v>
      </c>
      <c r="AU180" s="237" t="s">
        <v>83</v>
      </c>
      <c r="AV180" s="13" t="s">
        <v>83</v>
      </c>
      <c r="AW180" s="13" t="s">
        <v>32</v>
      </c>
      <c r="AX180" s="13" t="s">
        <v>76</v>
      </c>
      <c r="AY180" s="237" t="s">
        <v>118</v>
      </c>
    </row>
    <row r="181" s="13" customFormat="1">
      <c r="A181" s="13"/>
      <c r="B181" s="226"/>
      <c r="C181" s="227"/>
      <c r="D181" s="228" t="s">
        <v>129</v>
      </c>
      <c r="E181" s="229" t="s">
        <v>1</v>
      </c>
      <c r="F181" s="230" t="s">
        <v>189</v>
      </c>
      <c r="G181" s="227"/>
      <c r="H181" s="231">
        <v>26.300000000000001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129</v>
      </c>
      <c r="AU181" s="237" t="s">
        <v>83</v>
      </c>
      <c r="AV181" s="13" t="s">
        <v>83</v>
      </c>
      <c r="AW181" s="13" t="s">
        <v>32</v>
      </c>
      <c r="AX181" s="13" t="s">
        <v>76</v>
      </c>
      <c r="AY181" s="237" t="s">
        <v>118</v>
      </c>
    </row>
    <row r="182" s="13" customFormat="1">
      <c r="A182" s="13"/>
      <c r="B182" s="226"/>
      <c r="C182" s="227"/>
      <c r="D182" s="228" t="s">
        <v>129</v>
      </c>
      <c r="E182" s="229" t="s">
        <v>1</v>
      </c>
      <c r="F182" s="230" t="s">
        <v>190</v>
      </c>
      <c r="G182" s="227"/>
      <c r="H182" s="231">
        <v>21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129</v>
      </c>
      <c r="AU182" s="237" t="s">
        <v>83</v>
      </c>
      <c r="AV182" s="13" t="s">
        <v>83</v>
      </c>
      <c r="AW182" s="13" t="s">
        <v>32</v>
      </c>
      <c r="AX182" s="13" t="s">
        <v>76</v>
      </c>
      <c r="AY182" s="237" t="s">
        <v>118</v>
      </c>
    </row>
    <row r="183" s="13" customFormat="1">
      <c r="A183" s="13"/>
      <c r="B183" s="226"/>
      <c r="C183" s="227"/>
      <c r="D183" s="228" t="s">
        <v>129</v>
      </c>
      <c r="E183" s="229" t="s">
        <v>1</v>
      </c>
      <c r="F183" s="230" t="s">
        <v>191</v>
      </c>
      <c r="G183" s="227"/>
      <c r="H183" s="231">
        <v>107.8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129</v>
      </c>
      <c r="AU183" s="237" t="s">
        <v>83</v>
      </c>
      <c r="AV183" s="13" t="s">
        <v>83</v>
      </c>
      <c r="AW183" s="13" t="s">
        <v>32</v>
      </c>
      <c r="AX183" s="13" t="s">
        <v>76</v>
      </c>
      <c r="AY183" s="237" t="s">
        <v>118</v>
      </c>
    </row>
    <row r="184" s="13" customFormat="1">
      <c r="A184" s="13"/>
      <c r="B184" s="226"/>
      <c r="C184" s="227"/>
      <c r="D184" s="228" t="s">
        <v>129</v>
      </c>
      <c r="E184" s="229" t="s">
        <v>1</v>
      </c>
      <c r="F184" s="230" t="s">
        <v>192</v>
      </c>
      <c r="G184" s="227"/>
      <c r="H184" s="231">
        <v>7.0999999999999996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129</v>
      </c>
      <c r="AU184" s="237" t="s">
        <v>83</v>
      </c>
      <c r="AV184" s="13" t="s">
        <v>83</v>
      </c>
      <c r="AW184" s="13" t="s">
        <v>32</v>
      </c>
      <c r="AX184" s="13" t="s">
        <v>76</v>
      </c>
      <c r="AY184" s="237" t="s">
        <v>118</v>
      </c>
    </row>
    <row r="185" s="13" customFormat="1">
      <c r="A185" s="13"/>
      <c r="B185" s="226"/>
      <c r="C185" s="227"/>
      <c r="D185" s="228" t="s">
        <v>129</v>
      </c>
      <c r="E185" s="229" t="s">
        <v>1</v>
      </c>
      <c r="F185" s="230" t="s">
        <v>193</v>
      </c>
      <c r="G185" s="227"/>
      <c r="H185" s="231">
        <v>12.800000000000001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129</v>
      </c>
      <c r="AU185" s="237" t="s">
        <v>83</v>
      </c>
      <c r="AV185" s="13" t="s">
        <v>83</v>
      </c>
      <c r="AW185" s="13" t="s">
        <v>32</v>
      </c>
      <c r="AX185" s="13" t="s">
        <v>76</v>
      </c>
      <c r="AY185" s="237" t="s">
        <v>118</v>
      </c>
    </row>
    <row r="186" s="13" customFormat="1">
      <c r="A186" s="13"/>
      <c r="B186" s="226"/>
      <c r="C186" s="227"/>
      <c r="D186" s="228" t="s">
        <v>129</v>
      </c>
      <c r="E186" s="229" t="s">
        <v>1</v>
      </c>
      <c r="F186" s="230" t="s">
        <v>194</v>
      </c>
      <c r="G186" s="227"/>
      <c r="H186" s="231">
        <v>228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129</v>
      </c>
      <c r="AU186" s="237" t="s">
        <v>83</v>
      </c>
      <c r="AV186" s="13" t="s">
        <v>83</v>
      </c>
      <c r="AW186" s="13" t="s">
        <v>32</v>
      </c>
      <c r="AX186" s="13" t="s">
        <v>76</v>
      </c>
      <c r="AY186" s="237" t="s">
        <v>118</v>
      </c>
    </row>
    <row r="187" s="14" customFormat="1">
      <c r="A187" s="14"/>
      <c r="B187" s="238"/>
      <c r="C187" s="239"/>
      <c r="D187" s="228" t="s">
        <v>129</v>
      </c>
      <c r="E187" s="240" t="s">
        <v>1</v>
      </c>
      <c r="F187" s="241" t="s">
        <v>152</v>
      </c>
      <c r="G187" s="239"/>
      <c r="H187" s="242">
        <v>689.39999999999998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129</v>
      </c>
      <c r="AU187" s="248" t="s">
        <v>83</v>
      </c>
      <c r="AV187" s="14" t="s">
        <v>124</v>
      </c>
      <c r="AW187" s="14" t="s">
        <v>32</v>
      </c>
      <c r="AX187" s="14" t="s">
        <v>81</v>
      </c>
      <c r="AY187" s="248" t="s">
        <v>118</v>
      </c>
    </row>
    <row r="188" s="13" customFormat="1">
      <c r="A188" s="13"/>
      <c r="B188" s="226"/>
      <c r="C188" s="227"/>
      <c r="D188" s="228" t="s">
        <v>129</v>
      </c>
      <c r="E188" s="227"/>
      <c r="F188" s="230" t="s">
        <v>217</v>
      </c>
      <c r="G188" s="227"/>
      <c r="H188" s="231">
        <v>792.80999999999995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129</v>
      </c>
      <c r="AU188" s="237" t="s">
        <v>83</v>
      </c>
      <c r="AV188" s="13" t="s">
        <v>83</v>
      </c>
      <c r="AW188" s="13" t="s">
        <v>4</v>
      </c>
      <c r="AX188" s="13" t="s">
        <v>81</v>
      </c>
      <c r="AY188" s="237" t="s">
        <v>118</v>
      </c>
    </row>
    <row r="189" s="2" customFormat="1" ht="24.15" customHeight="1">
      <c r="A189" s="38"/>
      <c r="B189" s="39"/>
      <c r="C189" s="212" t="s">
        <v>218</v>
      </c>
      <c r="D189" s="212" t="s">
        <v>120</v>
      </c>
      <c r="E189" s="213" t="s">
        <v>219</v>
      </c>
      <c r="F189" s="214" t="s">
        <v>220</v>
      </c>
      <c r="G189" s="215" t="s">
        <v>123</v>
      </c>
      <c r="H189" s="216">
        <v>303.02499999999998</v>
      </c>
      <c r="I189" s="217"/>
      <c r="J189" s="218">
        <f>ROUND(I189*H189,2)</f>
        <v>0</v>
      </c>
      <c r="K189" s="219"/>
      <c r="L189" s="44"/>
      <c r="M189" s="220" t="s">
        <v>1</v>
      </c>
      <c r="N189" s="221" t="s">
        <v>41</v>
      </c>
      <c r="O189" s="91"/>
      <c r="P189" s="222">
        <f>O189*H189</f>
        <v>0</v>
      </c>
      <c r="Q189" s="222">
        <v>0.23000000000000001</v>
      </c>
      <c r="R189" s="222">
        <f>Q189*H189</f>
        <v>69.695750000000004</v>
      </c>
      <c r="S189" s="222">
        <v>0</v>
      </c>
      <c r="T189" s="22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124</v>
      </c>
      <c r="AT189" s="224" t="s">
        <v>120</v>
      </c>
      <c r="AU189" s="224" t="s">
        <v>83</v>
      </c>
      <c r="AY189" s="17" t="s">
        <v>118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81</v>
      </c>
      <c r="BK189" s="225">
        <f>ROUND(I189*H189,2)</f>
        <v>0</v>
      </c>
      <c r="BL189" s="17" t="s">
        <v>124</v>
      </c>
      <c r="BM189" s="224" t="s">
        <v>221</v>
      </c>
    </row>
    <row r="190" s="13" customFormat="1">
      <c r="A190" s="13"/>
      <c r="B190" s="226"/>
      <c r="C190" s="227"/>
      <c r="D190" s="228" t="s">
        <v>129</v>
      </c>
      <c r="E190" s="229" t="s">
        <v>1</v>
      </c>
      <c r="F190" s="230" t="s">
        <v>195</v>
      </c>
      <c r="G190" s="227"/>
      <c r="H190" s="231">
        <v>263.5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129</v>
      </c>
      <c r="AU190" s="237" t="s">
        <v>83</v>
      </c>
      <c r="AV190" s="13" t="s">
        <v>83</v>
      </c>
      <c r="AW190" s="13" t="s">
        <v>32</v>
      </c>
      <c r="AX190" s="13" t="s">
        <v>81</v>
      </c>
      <c r="AY190" s="237" t="s">
        <v>118</v>
      </c>
    </row>
    <row r="191" s="13" customFormat="1">
      <c r="A191" s="13"/>
      <c r="B191" s="226"/>
      <c r="C191" s="227"/>
      <c r="D191" s="228" t="s">
        <v>129</v>
      </c>
      <c r="E191" s="227"/>
      <c r="F191" s="230" t="s">
        <v>222</v>
      </c>
      <c r="G191" s="227"/>
      <c r="H191" s="231">
        <v>303.02499999999998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129</v>
      </c>
      <c r="AU191" s="237" t="s">
        <v>83</v>
      </c>
      <c r="AV191" s="13" t="s">
        <v>83</v>
      </c>
      <c r="AW191" s="13" t="s">
        <v>4</v>
      </c>
      <c r="AX191" s="13" t="s">
        <v>81</v>
      </c>
      <c r="AY191" s="237" t="s">
        <v>118</v>
      </c>
    </row>
    <row r="192" s="2" customFormat="1" ht="33" customHeight="1">
      <c r="A192" s="38"/>
      <c r="B192" s="39"/>
      <c r="C192" s="212" t="s">
        <v>223</v>
      </c>
      <c r="D192" s="212" t="s">
        <v>120</v>
      </c>
      <c r="E192" s="213" t="s">
        <v>224</v>
      </c>
      <c r="F192" s="214" t="s">
        <v>225</v>
      </c>
      <c r="G192" s="215" t="s">
        <v>123</v>
      </c>
      <c r="H192" s="216">
        <v>312.69999999999999</v>
      </c>
      <c r="I192" s="217"/>
      <c r="J192" s="218">
        <f>ROUND(I192*H192,2)</f>
        <v>0</v>
      </c>
      <c r="K192" s="219"/>
      <c r="L192" s="44"/>
      <c r="M192" s="220" t="s">
        <v>1</v>
      </c>
      <c r="N192" s="221" t="s">
        <v>41</v>
      </c>
      <c r="O192" s="91"/>
      <c r="P192" s="222">
        <f>O192*H192</f>
        <v>0</v>
      </c>
      <c r="Q192" s="222">
        <v>0.15826000000000001</v>
      </c>
      <c r="R192" s="222">
        <f>Q192*H192</f>
        <v>49.487902000000005</v>
      </c>
      <c r="S192" s="222">
        <v>0</v>
      </c>
      <c r="T192" s="22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4" t="s">
        <v>124</v>
      </c>
      <c r="AT192" s="224" t="s">
        <v>120</v>
      </c>
      <c r="AU192" s="224" t="s">
        <v>83</v>
      </c>
      <c r="AY192" s="17" t="s">
        <v>118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7" t="s">
        <v>81</v>
      </c>
      <c r="BK192" s="225">
        <f>ROUND(I192*H192,2)</f>
        <v>0</v>
      </c>
      <c r="BL192" s="17" t="s">
        <v>124</v>
      </c>
      <c r="BM192" s="224" t="s">
        <v>226</v>
      </c>
    </row>
    <row r="193" s="13" customFormat="1">
      <c r="A193" s="13"/>
      <c r="B193" s="226"/>
      <c r="C193" s="227"/>
      <c r="D193" s="228" t="s">
        <v>129</v>
      </c>
      <c r="E193" s="229" t="s">
        <v>1</v>
      </c>
      <c r="F193" s="230" t="s">
        <v>188</v>
      </c>
      <c r="G193" s="227"/>
      <c r="H193" s="231">
        <v>286.39999999999998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129</v>
      </c>
      <c r="AU193" s="237" t="s">
        <v>83</v>
      </c>
      <c r="AV193" s="13" t="s">
        <v>83</v>
      </c>
      <c r="AW193" s="13" t="s">
        <v>32</v>
      </c>
      <c r="AX193" s="13" t="s">
        <v>76</v>
      </c>
      <c r="AY193" s="237" t="s">
        <v>118</v>
      </c>
    </row>
    <row r="194" s="13" customFormat="1">
      <c r="A194" s="13"/>
      <c r="B194" s="226"/>
      <c r="C194" s="227"/>
      <c r="D194" s="228" t="s">
        <v>129</v>
      </c>
      <c r="E194" s="229" t="s">
        <v>1</v>
      </c>
      <c r="F194" s="230" t="s">
        <v>189</v>
      </c>
      <c r="G194" s="227"/>
      <c r="H194" s="231">
        <v>26.300000000000001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129</v>
      </c>
      <c r="AU194" s="237" t="s">
        <v>83</v>
      </c>
      <c r="AV194" s="13" t="s">
        <v>83</v>
      </c>
      <c r="AW194" s="13" t="s">
        <v>32</v>
      </c>
      <c r="AX194" s="13" t="s">
        <v>76</v>
      </c>
      <c r="AY194" s="237" t="s">
        <v>118</v>
      </c>
    </row>
    <row r="195" s="14" customFormat="1">
      <c r="A195" s="14"/>
      <c r="B195" s="238"/>
      <c r="C195" s="239"/>
      <c r="D195" s="228" t="s">
        <v>129</v>
      </c>
      <c r="E195" s="240" t="s">
        <v>1</v>
      </c>
      <c r="F195" s="241" t="s">
        <v>152</v>
      </c>
      <c r="G195" s="239"/>
      <c r="H195" s="242">
        <v>312.69999999999999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8" t="s">
        <v>129</v>
      </c>
      <c r="AU195" s="248" t="s">
        <v>83</v>
      </c>
      <c r="AV195" s="14" t="s">
        <v>124</v>
      </c>
      <c r="AW195" s="14" t="s">
        <v>32</v>
      </c>
      <c r="AX195" s="14" t="s">
        <v>81</v>
      </c>
      <c r="AY195" s="248" t="s">
        <v>118</v>
      </c>
    </row>
    <row r="196" s="2" customFormat="1" ht="24.15" customHeight="1">
      <c r="A196" s="38"/>
      <c r="B196" s="39"/>
      <c r="C196" s="212" t="s">
        <v>227</v>
      </c>
      <c r="D196" s="212" t="s">
        <v>120</v>
      </c>
      <c r="E196" s="213" t="s">
        <v>228</v>
      </c>
      <c r="F196" s="214" t="s">
        <v>229</v>
      </c>
      <c r="G196" s="215" t="s">
        <v>123</v>
      </c>
      <c r="H196" s="216">
        <v>343.97000000000003</v>
      </c>
      <c r="I196" s="217"/>
      <c r="J196" s="218">
        <f>ROUND(I196*H196,2)</f>
        <v>0</v>
      </c>
      <c r="K196" s="219"/>
      <c r="L196" s="44"/>
      <c r="M196" s="220" t="s">
        <v>1</v>
      </c>
      <c r="N196" s="221" t="s">
        <v>41</v>
      </c>
      <c r="O196" s="91"/>
      <c r="P196" s="222">
        <f>O196*H196</f>
        <v>0</v>
      </c>
      <c r="Q196" s="222">
        <v>0.38313999999999998</v>
      </c>
      <c r="R196" s="222">
        <f>Q196*H196</f>
        <v>131.78866579999999</v>
      </c>
      <c r="S196" s="222">
        <v>0</v>
      </c>
      <c r="T196" s="22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4" t="s">
        <v>124</v>
      </c>
      <c r="AT196" s="224" t="s">
        <v>120</v>
      </c>
      <c r="AU196" s="224" t="s">
        <v>83</v>
      </c>
      <c r="AY196" s="17" t="s">
        <v>118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7" t="s">
        <v>81</v>
      </c>
      <c r="BK196" s="225">
        <f>ROUND(I196*H196,2)</f>
        <v>0</v>
      </c>
      <c r="BL196" s="17" t="s">
        <v>124</v>
      </c>
      <c r="BM196" s="224" t="s">
        <v>230</v>
      </c>
    </row>
    <row r="197" s="13" customFormat="1">
      <c r="A197" s="13"/>
      <c r="B197" s="226"/>
      <c r="C197" s="227"/>
      <c r="D197" s="228" t="s">
        <v>129</v>
      </c>
      <c r="E197" s="229" t="s">
        <v>1</v>
      </c>
      <c r="F197" s="230" t="s">
        <v>188</v>
      </c>
      <c r="G197" s="227"/>
      <c r="H197" s="231">
        <v>286.39999999999998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129</v>
      </c>
      <c r="AU197" s="237" t="s">
        <v>83</v>
      </c>
      <c r="AV197" s="13" t="s">
        <v>83</v>
      </c>
      <c r="AW197" s="13" t="s">
        <v>32</v>
      </c>
      <c r="AX197" s="13" t="s">
        <v>76</v>
      </c>
      <c r="AY197" s="237" t="s">
        <v>118</v>
      </c>
    </row>
    <row r="198" s="13" customFormat="1">
      <c r="A198" s="13"/>
      <c r="B198" s="226"/>
      <c r="C198" s="227"/>
      <c r="D198" s="228" t="s">
        <v>129</v>
      </c>
      <c r="E198" s="229" t="s">
        <v>1</v>
      </c>
      <c r="F198" s="230" t="s">
        <v>189</v>
      </c>
      <c r="G198" s="227"/>
      <c r="H198" s="231">
        <v>26.300000000000001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129</v>
      </c>
      <c r="AU198" s="237" t="s">
        <v>83</v>
      </c>
      <c r="AV198" s="13" t="s">
        <v>83</v>
      </c>
      <c r="AW198" s="13" t="s">
        <v>32</v>
      </c>
      <c r="AX198" s="13" t="s">
        <v>76</v>
      </c>
      <c r="AY198" s="237" t="s">
        <v>118</v>
      </c>
    </row>
    <row r="199" s="14" customFormat="1">
      <c r="A199" s="14"/>
      <c r="B199" s="238"/>
      <c r="C199" s="239"/>
      <c r="D199" s="228" t="s">
        <v>129</v>
      </c>
      <c r="E199" s="240" t="s">
        <v>1</v>
      </c>
      <c r="F199" s="241" t="s">
        <v>152</v>
      </c>
      <c r="G199" s="239"/>
      <c r="H199" s="242">
        <v>312.69999999999999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8" t="s">
        <v>129</v>
      </c>
      <c r="AU199" s="248" t="s">
        <v>83</v>
      </c>
      <c r="AV199" s="14" t="s">
        <v>124</v>
      </c>
      <c r="AW199" s="14" t="s">
        <v>32</v>
      </c>
      <c r="AX199" s="14" t="s">
        <v>81</v>
      </c>
      <c r="AY199" s="248" t="s">
        <v>118</v>
      </c>
    </row>
    <row r="200" s="13" customFormat="1">
      <c r="A200" s="13"/>
      <c r="B200" s="226"/>
      <c r="C200" s="227"/>
      <c r="D200" s="228" t="s">
        <v>129</v>
      </c>
      <c r="E200" s="227"/>
      <c r="F200" s="230" t="s">
        <v>231</v>
      </c>
      <c r="G200" s="227"/>
      <c r="H200" s="231">
        <v>343.97000000000003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129</v>
      </c>
      <c r="AU200" s="237" t="s">
        <v>83</v>
      </c>
      <c r="AV200" s="13" t="s">
        <v>83</v>
      </c>
      <c r="AW200" s="13" t="s">
        <v>4</v>
      </c>
      <c r="AX200" s="13" t="s">
        <v>81</v>
      </c>
      <c r="AY200" s="237" t="s">
        <v>118</v>
      </c>
    </row>
    <row r="201" s="2" customFormat="1" ht="24.15" customHeight="1">
      <c r="A201" s="38"/>
      <c r="B201" s="39"/>
      <c r="C201" s="212" t="s">
        <v>7</v>
      </c>
      <c r="D201" s="212" t="s">
        <v>120</v>
      </c>
      <c r="E201" s="213" t="s">
        <v>232</v>
      </c>
      <c r="F201" s="214" t="s">
        <v>233</v>
      </c>
      <c r="G201" s="215" t="s">
        <v>123</v>
      </c>
      <c r="H201" s="216">
        <v>312.69999999999999</v>
      </c>
      <c r="I201" s="217"/>
      <c r="J201" s="218">
        <f>ROUND(I201*H201,2)</f>
        <v>0</v>
      </c>
      <c r="K201" s="219"/>
      <c r="L201" s="44"/>
      <c r="M201" s="220" t="s">
        <v>1</v>
      </c>
      <c r="N201" s="221" t="s">
        <v>41</v>
      </c>
      <c r="O201" s="91"/>
      <c r="P201" s="222">
        <f>O201*H201</f>
        <v>0</v>
      </c>
      <c r="Q201" s="222">
        <v>0.0060099999999999997</v>
      </c>
      <c r="R201" s="222">
        <f>Q201*H201</f>
        <v>1.8793269999999998</v>
      </c>
      <c r="S201" s="222">
        <v>0</v>
      </c>
      <c r="T201" s="22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4" t="s">
        <v>124</v>
      </c>
      <c r="AT201" s="224" t="s">
        <v>120</v>
      </c>
      <c r="AU201" s="224" t="s">
        <v>83</v>
      </c>
      <c r="AY201" s="17" t="s">
        <v>118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7" t="s">
        <v>81</v>
      </c>
      <c r="BK201" s="225">
        <f>ROUND(I201*H201,2)</f>
        <v>0</v>
      </c>
      <c r="BL201" s="17" t="s">
        <v>124</v>
      </c>
      <c r="BM201" s="224" t="s">
        <v>234</v>
      </c>
    </row>
    <row r="202" s="13" customFormat="1">
      <c r="A202" s="13"/>
      <c r="B202" s="226"/>
      <c r="C202" s="227"/>
      <c r="D202" s="228" t="s">
        <v>129</v>
      </c>
      <c r="E202" s="229" t="s">
        <v>1</v>
      </c>
      <c r="F202" s="230" t="s">
        <v>188</v>
      </c>
      <c r="G202" s="227"/>
      <c r="H202" s="231">
        <v>286.39999999999998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129</v>
      </c>
      <c r="AU202" s="237" t="s">
        <v>83</v>
      </c>
      <c r="AV202" s="13" t="s">
        <v>83</v>
      </c>
      <c r="AW202" s="13" t="s">
        <v>32</v>
      </c>
      <c r="AX202" s="13" t="s">
        <v>76</v>
      </c>
      <c r="AY202" s="237" t="s">
        <v>118</v>
      </c>
    </row>
    <row r="203" s="13" customFormat="1">
      <c r="A203" s="13"/>
      <c r="B203" s="226"/>
      <c r="C203" s="227"/>
      <c r="D203" s="228" t="s">
        <v>129</v>
      </c>
      <c r="E203" s="229" t="s">
        <v>1</v>
      </c>
      <c r="F203" s="230" t="s">
        <v>189</v>
      </c>
      <c r="G203" s="227"/>
      <c r="H203" s="231">
        <v>26.300000000000001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129</v>
      </c>
      <c r="AU203" s="237" t="s">
        <v>83</v>
      </c>
      <c r="AV203" s="13" t="s">
        <v>83</v>
      </c>
      <c r="AW203" s="13" t="s">
        <v>32</v>
      </c>
      <c r="AX203" s="13" t="s">
        <v>76</v>
      </c>
      <c r="AY203" s="237" t="s">
        <v>118</v>
      </c>
    </row>
    <row r="204" s="14" customFormat="1">
      <c r="A204" s="14"/>
      <c r="B204" s="238"/>
      <c r="C204" s="239"/>
      <c r="D204" s="228" t="s">
        <v>129</v>
      </c>
      <c r="E204" s="240" t="s">
        <v>1</v>
      </c>
      <c r="F204" s="241" t="s">
        <v>152</v>
      </c>
      <c r="G204" s="239"/>
      <c r="H204" s="242">
        <v>312.69999999999999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129</v>
      </c>
      <c r="AU204" s="248" t="s">
        <v>83</v>
      </c>
      <c r="AV204" s="14" t="s">
        <v>124</v>
      </c>
      <c r="AW204" s="14" t="s">
        <v>32</v>
      </c>
      <c r="AX204" s="14" t="s">
        <v>81</v>
      </c>
      <c r="AY204" s="248" t="s">
        <v>118</v>
      </c>
    </row>
    <row r="205" s="2" customFormat="1" ht="21.75" customHeight="1">
      <c r="A205" s="38"/>
      <c r="B205" s="39"/>
      <c r="C205" s="212" t="s">
        <v>235</v>
      </c>
      <c r="D205" s="212" t="s">
        <v>120</v>
      </c>
      <c r="E205" s="213" t="s">
        <v>236</v>
      </c>
      <c r="F205" s="214" t="s">
        <v>237</v>
      </c>
      <c r="G205" s="215" t="s">
        <v>123</v>
      </c>
      <c r="H205" s="216">
        <v>312.69999999999999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41</v>
      </c>
      <c r="O205" s="91"/>
      <c r="P205" s="222">
        <f>O205*H205</f>
        <v>0</v>
      </c>
      <c r="Q205" s="222">
        <v>0.00051000000000000004</v>
      </c>
      <c r="R205" s="222">
        <f>Q205*H205</f>
        <v>0.15947700000000001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124</v>
      </c>
      <c r="AT205" s="224" t="s">
        <v>120</v>
      </c>
      <c r="AU205" s="224" t="s">
        <v>83</v>
      </c>
      <c r="AY205" s="17" t="s">
        <v>118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81</v>
      </c>
      <c r="BK205" s="225">
        <f>ROUND(I205*H205,2)</f>
        <v>0</v>
      </c>
      <c r="BL205" s="17" t="s">
        <v>124</v>
      </c>
      <c r="BM205" s="224" t="s">
        <v>238</v>
      </c>
    </row>
    <row r="206" s="13" customFormat="1">
      <c r="A206" s="13"/>
      <c r="B206" s="226"/>
      <c r="C206" s="227"/>
      <c r="D206" s="228" t="s">
        <v>129</v>
      </c>
      <c r="E206" s="229" t="s">
        <v>1</v>
      </c>
      <c r="F206" s="230" t="s">
        <v>188</v>
      </c>
      <c r="G206" s="227"/>
      <c r="H206" s="231">
        <v>286.39999999999998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129</v>
      </c>
      <c r="AU206" s="237" t="s">
        <v>83</v>
      </c>
      <c r="AV206" s="13" t="s">
        <v>83</v>
      </c>
      <c r="AW206" s="13" t="s">
        <v>32</v>
      </c>
      <c r="AX206" s="13" t="s">
        <v>76</v>
      </c>
      <c r="AY206" s="237" t="s">
        <v>118</v>
      </c>
    </row>
    <row r="207" s="13" customFormat="1">
      <c r="A207" s="13"/>
      <c r="B207" s="226"/>
      <c r="C207" s="227"/>
      <c r="D207" s="228" t="s">
        <v>129</v>
      </c>
      <c r="E207" s="229" t="s">
        <v>1</v>
      </c>
      <c r="F207" s="230" t="s">
        <v>189</v>
      </c>
      <c r="G207" s="227"/>
      <c r="H207" s="231">
        <v>26.300000000000001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129</v>
      </c>
      <c r="AU207" s="237" t="s">
        <v>83</v>
      </c>
      <c r="AV207" s="13" t="s">
        <v>83</v>
      </c>
      <c r="AW207" s="13" t="s">
        <v>32</v>
      </c>
      <c r="AX207" s="13" t="s">
        <v>76</v>
      </c>
      <c r="AY207" s="237" t="s">
        <v>118</v>
      </c>
    </row>
    <row r="208" s="14" customFormat="1">
      <c r="A208" s="14"/>
      <c r="B208" s="238"/>
      <c r="C208" s="239"/>
      <c r="D208" s="228" t="s">
        <v>129</v>
      </c>
      <c r="E208" s="240" t="s">
        <v>1</v>
      </c>
      <c r="F208" s="241" t="s">
        <v>152</v>
      </c>
      <c r="G208" s="239"/>
      <c r="H208" s="242">
        <v>312.69999999999999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8" t="s">
        <v>129</v>
      </c>
      <c r="AU208" s="248" t="s">
        <v>83</v>
      </c>
      <c r="AV208" s="14" t="s">
        <v>124</v>
      </c>
      <c r="AW208" s="14" t="s">
        <v>32</v>
      </c>
      <c r="AX208" s="14" t="s">
        <v>81</v>
      </c>
      <c r="AY208" s="248" t="s">
        <v>118</v>
      </c>
    </row>
    <row r="209" s="2" customFormat="1" ht="33" customHeight="1">
      <c r="A209" s="38"/>
      <c r="B209" s="39"/>
      <c r="C209" s="212" t="s">
        <v>239</v>
      </c>
      <c r="D209" s="212" t="s">
        <v>120</v>
      </c>
      <c r="E209" s="213" t="s">
        <v>240</v>
      </c>
      <c r="F209" s="214" t="s">
        <v>241</v>
      </c>
      <c r="G209" s="215" t="s">
        <v>123</v>
      </c>
      <c r="H209" s="216">
        <v>312.69999999999999</v>
      </c>
      <c r="I209" s="217"/>
      <c r="J209" s="218">
        <f>ROUND(I209*H209,2)</f>
        <v>0</v>
      </c>
      <c r="K209" s="219"/>
      <c r="L209" s="44"/>
      <c r="M209" s="220" t="s">
        <v>1</v>
      </c>
      <c r="N209" s="221" t="s">
        <v>41</v>
      </c>
      <c r="O209" s="91"/>
      <c r="P209" s="222">
        <f>O209*H209</f>
        <v>0</v>
      </c>
      <c r="Q209" s="222">
        <v>0.12966</v>
      </c>
      <c r="R209" s="222">
        <f>Q209*H209</f>
        <v>40.544681999999995</v>
      </c>
      <c r="S209" s="222">
        <v>0</v>
      </c>
      <c r="T209" s="22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4" t="s">
        <v>124</v>
      </c>
      <c r="AT209" s="224" t="s">
        <v>120</v>
      </c>
      <c r="AU209" s="224" t="s">
        <v>83</v>
      </c>
      <c r="AY209" s="17" t="s">
        <v>118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7" t="s">
        <v>81</v>
      </c>
      <c r="BK209" s="225">
        <f>ROUND(I209*H209,2)</f>
        <v>0</v>
      </c>
      <c r="BL209" s="17" t="s">
        <v>124</v>
      </c>
      <c r="BM209" s="224" t="s">
        <v>242</v>
      </c>
    </row>
    <row r="210" s="13" customFormat="1">
      <c r="A210" s="13"/>
      <c r="B210" s="226"/>
      <c r="C210" s="227"/>
      <c r="D210" s="228" t="s">
        <v>129</v>
      </c>
      <c r="E210" s="229" t="s">
        <v>1</v>
      </c>
      <c r="F210" s="230" t="s">
        <v>188</v>
      </c>
      <c r="G210" s="227"/>
      <c r="H210" s="231">
        <v>286.39999999999998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129</v>
      </c>
      <c r="AU210" s="237" t="s">
        <v>83</v>
      </c>
      <c r="AV210" s="13" t="s">
        <v>83</v>
      </c>
      <c r="AW210" s="13" t="s">
        <v>32</v>
      </c>
      <c r="AX210" s="13" t="s">
        <v>76</v>
      </c>
      <c r="AY210" s="237" t="s">
        <v>118</v>
      </c>
    </row>
    <row r="211" s="13" customFormat="1">
      <c r="A211" s="13"/>
      <c r="B211" s="226"/>
      <c r="C211" s="227"/>
      <c r="D211" s="228" t="s">
        <v>129</v>
      </c>
      <c r="E211" s="229" t="s">
        <v>1</v>
      </c>
      <c r="F211" s="230" t="s">
        <v>189</v>
      </c>
      <c r="G211" s="227"/>
      <c r="H211" s="231">
        <v>26.300000000000001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129</v>
      </c>
      <c r="AU211" s="237" t="s">
        <v>83</v>
      </c>
      <c r="AV211" s="13" t="s">
        <v>83</v>
      </c>
      <c r="AW211" s="13" t="s">
        <v>32</v>
      </c>
      <c r="AX211" s="13" t="s">
        <v>76</v>
      </c>
      <c r="AY211" s="237" t="s">
        <v>118</v>
      </c>
    </row>
    <row r="212" s="14" customFormat="1">
      <c r="A212" s="14"/>
      <c r="B212" s="238"/>
      <c r="C212" s="239"/>
      <c r="D212" s="228" t="s">
        <v>129</v>
      </c>
      <c r="E212" s="240" t="s">
        <v>1</v>
      </c>
      <c r="F212" s="241" t="s">
        <v>152</v>
      </c>
      <c r="G212" s="239"/>
      <c r="H212" s="242">
        <v>312.69999999999999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129</v>
      </c>
      <c r="AU212" s="248" t="s">
        <v>83</v>
      </c>
      <c r="AV212" s="14" t="s">
        <v>124</v>
      </c>
      <c r="AW212" s="14" t="s">
        <v>32</v>
      </c>
      <c r="AX212" s="14" t="s">
        <v>81</v>
      </c>
      <c r="AY212" s="248" t="s">
        <v>118</v>
      </c>
    </row>
    <row r="213" s="2" customFormat="1" ht="33" customHeight="1">
      <c r="A213" s="38"/>
      <c r="B213" s="39"/>
      <c r="C213" s="212" t="s">
        <v>243</v>
      </c>
      <c r="D213" s="212" t="s">
        <v>120</v>
      </c>
      <c r="E213" s="213" t="s">
        <v>244</v>
      </c>
      <c r="F213" s="214" t="s">
        <v>245</v>
      </c>
      <c r="G213" s="215" t="s">
        <v>123</v>
      </c>
      <c r="H213" s="216">
        <v>127.7</v>
      </c>
      <c r="I213" s="217"/>
      <c r="J213" s="218">
        <f>ROUND(I213*H213,2)</f>
        <v>0</v>
      </c>
      <c r="K213" s="219"/>
      <c r="L213" s="44"/>
      <c r="M213" s="220" t="s">
        <v>1</v>
      </c>
      <c r="N213" s="221" t="s">
        <v>41</v>
      </c>
      <c r="O213" s="91"/>
      <c r="P213" s="222">
        <f>O213*H213</f>
        <v>0</v>
      </c>
      <c r="Q213" s="222">
        <v>0.089219999999999994</v>
      </c>
      <c r="R213" s="222">
        <f>Q213*H213</f>
        <v>11.393393999999999</v>
      </c>
      <c r="S213" s="222">
        <v>0</v>
      </c>
      <c r="T213" s="22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4" t="s">
        <v>124</v>
      </c>
      <c r="AT213" s="224" t="s">
        <v>120</v>
      </c>
      <c r="AU213" s="224" t="s">
        <v>83</v>
      </c>
      <c r="AY213" s="17" t="s">
        <v>118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7" t="s">
        <v>81</v>
      </c>
      <c r="BK213" s="225">
        <f>ROUND(I213*H213,2)</f>
        <v>0</v>
      </c>
      <c r="BL213" s="17" t="s">
        <v>124</v>
      </c>
      <c r="BM213" s="224" t="s">
        <v>246</v>
      </c>
    </row>
    <row r="214" s="13" customFormat="1">
      <c r="A214" s="13"/>
      <c r="B214" s="226"/>
      <c r="C214" s="227"/>
      <c r="D214" s="228" t="s">
        <v>129</v>
      </c>
      <c r="E214" s="229" t="s">
        <v>1</v>
      </c>
      <c r="F214" s="230" t="s">
        <v>191</v>
      </c>
      <c r="G214" s="227"/>
      <c r="H214" s="231">
        <v>107.8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129</v>
      </c>
      <c r="AU214" s="237" t="s">
        <v>83</v>
      </c>
      <c r="AV214" s="13" t="s">
        <v>83</v>
      </c>
      <c r="AW214" s="13" t="s">
        <v>32</v>
      </c>
      <c r="AX214" s="13" t="s">
        <v>76</v>
      </c>
      <c r="AY214" s="237" t="s">
        <v>118</v>
      </c>
    </row>
    <row r="215" s="13" customFormat="1">
      <c r="A215" s="13"/>
      <c r="B215" s="226"/>
      <c r="C215" s="227"/>
      <c r="D215" s="228" t="s">
        <v>129</v>
      </c>
      <c r="E215" s="229" t="s">
        <v>1</v>
      </c>
      <c r="F215" s="230" t="s">
        <v>192</v>
      </c>
      <c r="G215" s="227"/>
      <c r="H215" s="231">
        <v>7.0999999999999996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129</v>
      </c>
      <c r="AU215" s="237" t="s">
        <v>83</v>
      </c>
      <c r="AV215" s="13" t="s">
        <v>83</v>
      </c>
      <c r="AW215" s="13" t="s">
        <v>32</v>
      </c>
      <c r="AX215" s="13" t="s">
        <v>76</v>
      </c>
      <c r="AY215" s="237" t="s">
        <v>118</v>
      </c>
    </row>
    <row r="216" s="13" customFormat="1">
      <c r="A216" s="13"/>
      <c r="B216" s="226"/>
      <c r="C216" s="227"/>
      <c r="D216" s="228" t="s">
        <v>129</v>
      </c>
      <c r="E216" s="229" t="s">
        <v>1</v>
      </c>
      <c r="F216" s="230" t="s">
        <v>193</v>
      </c>
      <c r="G216" s="227"/>
      <c r="H216" s="231">
        <v>12.800000000000001</v>
      </c>
      <c r="I216" s="232"/>
      <c r="J216" s="227"/>
      <c r="K216" s="227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129</v>
      </c>
      <c r="AU216" s="237" t="s">
        <v>83</v>
      </c>
      <c r="AV216" s="13" t="s">
        <v>83</v>
      </c>
      <c r="AW216" s="13" t="s">
        <v>32</v>
      </c>
      <c r="AX216" s="13" t="s">
        <v>76</v>
      </c>
      <c r="AY216" s="237" t="s">
        <v>118</v>
      </c>
    </row>
    <row r="217" s="14" customFormat="1">
      <c r="A217" s="14"/>
      <c r="B217" s="238"/>
      <c r="C217" s="239"/>
      <c r="D217" s="228" t="s">
        <v>129</v>
      </c>
      <c r="E217" s="240" t="s">
        <v>1</v>
      </c>
      <c r="F217" s="241" t="s">
        <v>152</v>
      </c>
      <c r="G217" s="239"/>
      <c r="H217" s="242">
        <v>127.7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129</v>
      </c>
      <c r="AU217" s="248" t="s">
        <v>83</v>
      </c>
      <c r="AV217" s="14" t="s">
        <v>124</v>
      </c>
      <c r="AW217" s="14" t="s">
        <v>32</v>
      </c>
      <c r="AX217" s="14" t="s">
        <v>81</v>
      </c>
      <c r="AY217" s="248" t="s">
        <v>118</v>
      </c>
    </row>
    <row r="218" s="2" customFormat="1" ht="24.15" customHeight="1">
      <c r="A218" s="38"/>
      <c r="B218" s="39"/>
      <c r="C218" s="249" t="s">
        <v>247</v>
      </c>
      <c r="D218" s="249" t="s">
        <v>178</v>
      </c>
      <c r="E218" s="250" t="s">
        <v>248</v>
      </c>
      <c r="F218" s="251" t="s">
        <v>249</v>
      </c>
      <c r="G218" s="252" t="s">
        <v>123</v>
      </c>
      <c r="H218" s="253">
        <v>123.012</v>
      </c>
      <c r="I218" s="254"/>
      <c r="J218" s="255">
        <f>ROUND(I218*H218,2)</f>
        <v>0</v>
      </c>
      <c r="K218" s="256"/>
      <c r="L218" s="257"/>
      <c r="M218" s="258" t="s">
        <v>1</v>
      </c>
      <c r="N218" s="259" t="s">
        <v>41</v>
      </c>
      <c r="O218" s="91"/>
      <c r="P218" s="222">
        <f>O218*H218</f>
        <v>0</v>
      </c>
      <c r="Q218" s="222">
        <v>0.13200000000000001</v>
      </c>
      <c r="R218" s="222">
        <f>Q218*H218</f>
        <v>16.237584000000002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159</v>
      </c>
      <c r="AT218" s="224" t="s">
        <v>178</v>
      </c>
      <c r="AU218" s="224" t="s">
        <v>83</v>
      </c>
      <c r="AY218" s="17" t="s">
        <v>118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81</v>
      </c>
      <c r="BK218" s="225">
        <f>ROUND(I218*H218,2)</f>
        <v>0</v>
      </c>
      <c r="BL218" s="17" t="s">
        <v>124</v>
      </c>
      <c r="BM218" s="224" t="s">
        <v>250</v>
      </c>
    </row>
    <row r="219" s="13" customFormat="1">
      <c r="A219" s="13"/>
      <c r="B219" s="226"/>
      <c r="C219" s="227"/>
      <c r="D219" s="228" t="s">
        <v>129</v>
      </c>
      <c r="E219" s="229" t="s">
        <v>1</v>
      </c>
      <c r="F219" s="230" t="s">
        <v>191</v>
      </c>
      <c r="G219" s="227"/>
      <c r="H219" s="231">
        <v>107.8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129</v>
      </c>
      <c r="AU219" s="237" t="s">
        <v>83</v>
      </c>
      <c r="AV219" s="13" t="s">
        <v>83</v>
      </c>
      <c r="AW219" s="13" t="s">
        <v>32</v>
      </c>
      <c r="AX219" s="13" t="s">
        <v>76</v>
      </c>
      <c r="AY219" s="237" t="s">
        <v>118</v>
      </c>
    </row>
    <row r="220" s="13" customFormat="1">
      <c r="A220" s="13"/>
      <c r="B220" s="226"/>
      <c r="C220" s="227"/>
      <c r="D220" s="228" t="s">
        <v>129</v>
      </c>
      <c r="E220" s="229" t="s">
        <v>1</v>
      </c>
      <c r="F220" s="230" t="s">
        <v>193</v>
      </c>
      <c r="G220" s="227"/>
      <c r="H220" s="231">
        <v>12.800000000000001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129</v>
      </c>
      <c r="AU220" s="237" t="s">
        <v>83</v>
      </c>
      <c r="AV220" s="13" t="s">
        <v>83</v>
      </c>
      <c r="AW220" s="13" t="s">
        <v>32</v>
      </c>
      <c r="AX220" s="13" t="s">
        <v>76</v>
      </c>
      <c r="AY220" s="237" t="s">
        <v>118</v>
      </c>
    </row>
    <row r="221" s="14" customFormat="1">
      <c r="A221" s="14"/>
      <c r="B221" s="238"/>
      <c r="C221" s="239"/>
      <c r="D221" s="228" t="s">
        <v>129</v>
      </c>
      <c r="E221" s="240" t="s">
        <v>1</v>
      </c>
      <c r="F221" s="241" t="s">
        <v>152</v>
      </c>
      <c r="G221" s="239"/>
      <c r="H221" s="242">
        <v>120.59999999999999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8" t="s">
        <v>129</v>
      </c>
      <c r="AU221" s="248" t="s">
        <v>83</v>
      </c>
      <c r="AV221" s="14" t="s">
        <v>124</v>
      </c>
      <c r="AW221" s="14" t="s">
        <v>32</v>
      </c>
      <c r="AX221" s="14" t="s">
        <v>81</v>
      </c>
      <c r="AY221" s="248" t="s">
        <v>118</v>
      </c>
    </row>
    <row r="222" s="13" customFormat="1">
      <c r="A222" s="13"/>
      <c r="B222" s="226"/>
      <c r="C222" s="227"/>
      <c r="D222" s="228" t="s">
        <v>129</v>
      </c>
      <c r="E222" s="227"/>
      <c r="F222" s="230" t="s">
        <v>251</v>
      </c>
      <c r="G222" s="227"/>
      <c r="H222" s="231">
        <v>123.012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129</v>
      </c>
      <c r="AU222" s="237" t="s">
        <v>83</v>
      </c>
      <c r="AV222" s="13" t="s">
        <v>83</v>
      </c>
      <c r="AW222" s="13" t="s">
        <v>4</v>
      </c>
      <c r="AX222" s="13" t="s">
        <v>81</v>
      </c>
      <c r="AY222" s="237" t="s">
        <v>118</v>
      </c>
    </row>
    <row r="223" s="2" customFormat="1" ht="24.15" customHeight="1">
      <c r="A223" s="38"/>
      <c r="B223" s="39"/>
      <c r="C223" s="249" t="s">
        <v>252</v>
      </c>
      <c r="D223" s="249" t="s">
        <v>178</v>
      </c>
      <c r="E223" s="250" t="s">
        <v>253</v>
      </c>
      <c r="F223" s="251" t="s">
        <v>254</v>
      </c>
      <c r="G223" s="252" t="s">
        <v>123</v>
      </c>
      <c r="H223" s="253">
        <v>7.242</v>
      </c>
      <c r="I223" s="254"/>
      <c r="J223" s="255">
        <f>ROUND(I223*H223,2)</f>
        <v>0</v>
      </c>
      <c r="K223" s="256"/>
      <c r="L223" s="257"/>
      <c r="M223" s="258" t="s">
        <v>1</v>
      </c>
      <c r="N223" s="259" t="s">
        <v>41</v>
      </c>
      <c r="O223" s="91"/>
      <c r="P223" s="222">
        <f>O223*H223</f>
        <v>0</v>
      </c>
      <c r="Q223" s="222">
        <v>0.13100000000000001</v>
      </c>
      <c r="R223" s="222">
        <f>Q223*H223</f>
        <v>0.94870200000000005</v>
      </c>
      <c r="S223" s="222">
        <v>0</v>
      </c>
      <c r="T223" s="223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4" t="s">
        <v>159</v>
      </c>
      <c r="AT223" s="224" t="s">
        <v>178</v>
      </c>
      <c r="AU223" s="224" t="s">
        <v>83</v>
      </c>
      <c r="AY223" s="17" t="s">
        <v>118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7" t="s">
        <v>81</v>
      </c>
      <c r="BK223" s="225">
        <f>ROUND(I223*H223,2)</f>
        <v>0</v>
      </c>
      <c r="BL223" s="17" t="s">
        <v>124</v>
      </c>
      <c r="BM223" s="224" t="s">
        <v>255</v>
      </c>
    </row>
    <row r="224" s="13" customFormat="1">
      <c r="A224" s="13"/>
      <c r="B224" s="226"/>
      <c r="C224" s="227"/>
      <c r="D224" s="228" t="s">
        <v>129</v>
      </c>
      <c r="E224" s="229" t="s">
        <v>1</v>
      </c>
      <c r="F224" s="230" t="s">
        <v>192</v>
      </c>
      <c r="G224" s="227"/>
      <c r="H224" s="231">
        <v>7.0999999999999996</v>
      </c>
      <c r="I224" s="232"/>
      <c r="J224" s="227"/>
      <c r="K224" s="227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129</v>
      </c>
      <c r="AU224" s="237" t="s">
        <v>83</v>
      </c>
      <c r="AV224" s="13" t="s">
        <v>83</v>
      </c>
      <c r="AW224" s="13" t="s">
        <v>32</v>
      </c>
      <c r="AX224" s="13" t="s">
        <v>81</v>
      </c>
      <c r="AY224" s="237" t="s">
        <v>118</v>
      </c>
    </row>
    <row r="225" s="13" customFormat="1">
      <c r="A225" s="13"/>
      <c r="B225" s="226"/>
      <c r="C225" s="227"/>
      <c r="D225" s="228" t="s">
        <v>129</v>
      </c>
      <c r="E225" s="227"/>
      <c r="F225" s="230" t="s">
        <v>256</v>
      </c>
      <c r="G225" s="227"/>
      <c r="H225" s="231">
        <v>7.242</v>
      </c>
      <c r="I225" s="232"/>
      <c r="J225" s="227"/>
      <c r="K225" s="227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129</v>
      </c>
      <c r="AU225" s="237" t="s">
        <v>83</v>
      </c>
      <c r="AV225" s="13" t="s">
        <v>83</v>
      </c>
      <c r="AW225" s="13" t="s">
        <v>4</v>
      </c>
      <c r="AX225" s="13" t="s">
        <v>81</v>
      </c>
      <c r="AY225" s="237" t="s">
        <v>118</v>
      </c>
    </row>
    <row r="226" s="2" customFormat="1" ht="33" customHeight="1">
      <c r="A226" s="38"/>
      <c r="B226" s="39"/>
      <c r="C226" s="212" t="s">
        <v>257</v>
      </c>
      <c r="D226" s="212" t="s">
        <v>120</v>
      </c>
      <c r="E226" s="213" t="s">
        <v>258</v>
      </c>
      <c r="F226" s="214" t="s">
        <v>259</v>
      </c>
      <c r="G226" s="215" t="s">
        <v>123</v>
      </c>
      <c r="H226" s="216">
        <v>491.5</v>
      </c>
      <c r="I226" s="217"/>
      <c r="J226" s="218">
        <f>ROUND(I226*H226,2)</f>
        <v>0</v>
      </c>
      <c r="K226" s="219"/>
      <c r="L226" s="44"/>
      <c r="M226" s="220" t="s">
        <v>1</v>
      </c>
      <c r="N226" s="221" t="s">
        <v>41</v>
      </c>
      <c r="O226" s="91"/>
      <c r="P226" s="222">
        <f>O226*H226</f>
        <v>0</v>
      </c>
      <c r="Q226" s="222">
        <v>0.090620000000000006</v>
      </c>
      <c r="R226" s="222">
        <f>Q226*H226</f>
        <v>44.539730000000006</v>
      </c>
      <c r="S226" s="222">
        <v>0</v>
      </c>
      <c r="T226" s="22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4" t="s">
        <v>124</v>
      </c>
      <c r="AT226" s="224" t="s">
        <v>120</v>
      </c>
      <c r="AU226" s="224" t="s">
        <v>83</v>
      </c>
      <c r="AY226" s="17" t="s">
        <v>118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7" t="s">
        <v>81</v>
      </c>
      <c r="BK226" s="225">
        <f>ROUND(I226*H226,2)</f>
        <v>0</v>
      </c>
      <c r="BL226" s="17" t="s">
        <v>124</v>
      </c>
      <c r="BM226" s="224" t="s">
        <v>260</v>
      </c>
    </row>
    <row r="227" s="13" customFormat="1">
      <c r="A227" s="13"/>
      <c r="B227" s="226"/>
      <c r="C227" s="227"/>
      <c r="D227" s="228" t="s">
        <v>129</v>
      </c>
      <c r="E227" s="229" t="s">
        <v>1</v>
      </c>
      <c r="F227" s="230" t="s">
        <v>194</v>
      </c>
      <c r="G227" s="227"/>
      <c r="H227" s="231">
        <v>228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129</v>
      </c>
      <c r="AU227" s="237" t="s">
        <v>83</v>
      </c>
      <c r="AV227" s="13" t="s">
        <v>83</v>
      </c>
      <c r="AW227" s="13" t="s">
        <v>32</v>
      </c>
      <c r="AX227" s="13" t="s">
        <v>76</v>
      </c>
      <c r="AY227" s="237" t="s">
        <v>118</v>
      </c>
    </row>
    <row r="228" s="13" customFormat="1">
      <c r="A228" s="13"/>
      <c r="B228" s="226"/>
      <c r="C228" s="227"/>
      <c r="D228" s="228" t="s">
        <v>129</v>
      </c>
      <c r="E228" s="229" t="s">
        <v>1</v>
      </c>
      <c r="F228" s="230" t="s">
        <v>195</v>
      </c>
      <c r="G228" s="227"/>
      <c r="H228" s="231">
        <v>263.5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129</v>
      </c>
      <c r="AU228" s="237" t="s">
        <v>83</v>
      </c>
      <c r="AV228" s="13" t="s">
        <v>83</v>
      </c>
      <c r="AW228" s="13" t="s">
        <v>32</v>
      </c>
      <c r="AX228" s="13" t="s">
        <v>76</v>
      </c>
      <c r="AY228" s="237" t="s">
        <v>118</v>
      </c>
    </row>
    <row r="229" s="14" customFormat="1">
      <c r="A229" s="14"/>
      <c r="B229" s="238"/>
      <c r="C229" s="239"/>
      <c r="D229" s="228" t="s">
        <v>129</v>
      </c>
      <c r="E229" s="240" t="s">
        <v>1</v>
      </c>
      <c r="F229" s="241" t="s">
        <v>152</v>
      </c>
      <c r="G229" s="239"/>
      <c r="H229" s="242">
        <v>491.5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129</v>
      </c>
      <c r="AU229" s="248" t="s">
        <v>83</v>
      </c>
      <c r="AV229" s="14" t="s">
        <v>124</v>
      </c>
      <c r="AW229" s="14" t="s">
        <v>32</v>
      </c>
      <c r="AX229" s="14" t="s">
        <v>81</v>
      </c>
      <c r="AY229" s="248" t="s">
        <v>118</v>
      </c>
    </row>
    <row r="230" s="2" customFormat="1" ht="24.15" customHeight="1">
      <c r="A230" s="38"/>
      <c r="B230" s="39"/>
      <c r="C230" s="249" t="s">
        <v>261</v>
      </c>
      <c r="D230" s="249" t="s">
        <v>178</v>
      </c>
      <c r="E230" s="250" t="s">
        <v>262</v>
      </c>
      <c r="F230" s="251" t="s">
        <v>263</v>
      </c>
      <c r="G230" s="252" t="s">
        <v>123</v>
      </c>
      <c r="H230" s="253">
        <v>482.5</v>
      </c>
      <c r="I230" s="254"/>
      <c r="J230" s="255">
        <f>ROUND(I230*H230,2)</f>
        <v>0</v>
      </c>
      <c r="K230" s="256"/>
      <c r="L230" s="257"/>
      <c r="M230" s="258" t="s">
        <v>1</v>
      </c>
      <c r="N230" s="259" t="s">
        <v>41</v>
      </c>
      <c r="O230" s="91"/>
      <c r="P230" s="222">
        <f>O230*H230</f>
        <v>0</v>
      </c>
      <c r="Q230" s="222">
        <v>0.14499999999999999</v>
      </c>
      <c r="R230" s="222">
        <f>Q230*H230</f>
        <v>69.962499999999991</v>
      </c>
      <c r="S230" s="222">
        <v>0</v>
      </c>
      <c r="T230" s="223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4" t="s">
        <v>159</v>
      </c>
      <c r="AT230" s="224" t="s">
        <v>178</v>
      </c>
      <c r="AU230" s="224" t="s">
        <v>83</v>
      </c>
      <c r="AY230" s="17" t="s">
        <v>118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7" t="s">
        <v>81</v>
      </c>
      <c r="BK230" s="225">
        <f>ROUND(I230*H230,2)</f>
        <v>0</v>
      </c>
      <c r="BL230" s="17" t="s">
        <v>124</v>
      </c>
      <c r="BM230" s="224" t="s">
        <v>264</v>
      </c>
    </row>
    <row r="231" s="13" customFormat="1">
      <c r="A231" s="13"/>
      <c r="B231" s="226"/>
      <c r="C231" s="227"/>
      <c r="D231" s="228" t="s">
        <v>129</v>
      </c>
      <c r="E231" s="229" t="s">
        <v>1</v>
      </c>
      <c r="F231" s="230" t="s">
        <v>194</v>
      </c>
      <c r="G231" s="227"/>
      <c r="H231" s="231">
        <v>228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129</v>
      </c>
      <c r="AU231" s="237" t="s">
        <v>83</v>
      </c>
      <c r="AV231" s="13" t="s">
        <v>83</v>
      </c>
      <c r="AW231" s="13" t="s">
        <v>32</v>
      </c>
      <c r="AX231" s="13" t="s">
        <v>76</v>
      </c>
      <c r="AY231" s="237" t="s">
        <v>118</v>
      </c>
    </row>
    <row r="232" s="13" customFormat="1">
      <c r="A232" s="13"/>
      <c r="B232" s="226"/>
      <c r="C232" s="227"/>
      <c r="D232" s="228" t="s">
        <v>129</v>
      </c>
      <c r="E232" s="229" t="s">
        <v>1</v>
      </c>
      <c r="F232" s="230" t="s">
        <v>265</v>
      </c>
      <c r="G232" s="227"/>
      <c r="H232" s="231">
        <v>254.5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129</v>
      </c>
      <c r="AU232" s="237" t="s">
        <v>83</v>
      </c>
      <c r="AV232" s="13" t="s">
        <v>83</v>
      </c>
      <c r="AW232" s="13" t="s">
        <v>32</v>
      </c>
      <c r="AX232" s="13" t="s">
        <v>76</v>
      </c>
      <c r="AY232" s="237" t="s">
        <v>118</v>
      </c>
    </row>
    <row r="233" s="14" customFormat="1">
      <c r="A233" s="14"/>
      <c r="B233" s="238"/>
      <c r="C233" s="239"/>
      <c r="D233" s="228" t="s">
        <v>129</v>
      </c>
      <c r="E233" s="240" t="s">
        <v>1</v>
      </c>
      <c r="F233" s="241" t="s">
        <v>152</v>
      </c>
      <c r="G233" s="239"/>
      <c r="H233" s="242">
        <v>482.5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129</v>
      </c>
      <c r="AU233" s="248" t="s">
        <v>83</v>
      </c>
      <c r="AV233" s="14" t="s">
        <v>124</v>
      </c>
      <c r="AW233" s="14" t="s">
        <v>32</v>
      </c>
      <c r="AX233" s="14" t="s">
        <v>81</v>
      </c>
      <c r="AY233" s="248" t="s">
        <v>118</v>
      </c>
    </row>
    <row r="234" s="2" customFormat="1" ht="24.15" customHeight="1">
      <c r="A234" s="38"/>
      <c r="B234" s="39"/>
      <c r="C234" s="249" t="s">
        <v>266</v>
      </c>
      <c r="D234" s="249" t="s">
        <v>178</v>
      </c>
      <c r="E234" s="250" t="s">
        <v>267</v>
      </c>
      <c r="F234" s="251" t="s">
        <v>268</v>
      </c>
      <c r="G234" s="252" t="s">
        <v>123</v>
      </c>
      <c r="H234" s="253">
        <v>9</v>
      </c>
      <c r="I234" s="254"/>
      <c r="J234" s="255">
        <f>ROUND(I234*H234,2)</f>
        <v>0</v>
      </c>
      <c r="K234" s="256"/>
      <c r="L234" s="257"/>
      <c r="M234" s="258" t="s">
        <v>1</v>
      </c>
      <c r="N234" s="259" t="s">
        <v>41</v>
      </c>
      <c r="O234" s="91"/>
      <c r="P234" s="222">
        <f>O234*H234</f>
        <v>0</v>
      </c>
      <c r="Q234" s="222">
        <v>0.14499999999999999</v>
      </c>
      <c r="R234" s="222">
        <f>Q234*H234</f>
        <v>1.3049999999999999</v>
      </c>
      <c r="S234" s="222">
        <v>0</v>
      </c>
      <c r="T234" s="22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4" t="s">
        <v>159</v>
      </c>
      <c r="AT234" s="224" t="s">
        <v>178</v>
      </c>
      <c r="AU234" s="224" t="s">
        <v>83</v>
      </c>
      <c r="AY234" s="17" t="s">
        <v>118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7" t="s">
        <v>81</v>
      </c>
      <c r="BK234" s="225">
        <f>ROUND(I234*H234,2)</f>
        <v>0</v>
      </c>
      <c r="BL234" s="17" t="s">
        <v>124</v>
      </c>
      <c r="BM234" s="224" t="s">
        <v>269</v>
      </c>
    </row>
    <row r="235" s="13" customFormat="1">
      <c r="A235" s="13"/>
      <c r="B235" s="226"/>
      <c r="C235" s="227"/>
      <c r="D235" s="228" t="s">
        <v>129</v>
      </c>
      <c r="E235" s="229" t="s">
        <v>1</v>
      </c>
      <c r="F235" s="230" t="s">
        <v>270</v>
      </c>
      <c r="G235" s="227"/>
      <c r="H235" s="231">
        <v>9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129</v>
      </c>
      <c r="AU235" s="237" t="s">
        <v>83</v>
      </c>
      <c r="AV235" s="13" t="s">
        <v>83</v>
      </c>
      <c r="AW235" s="13" t="s">
        <v>32</v>
      </c>
      <c r="AX235" s="13" t="s">
        <v>81</v>
      </c>
      <c r="AY235" s="237" t="s">
        <v>118</v>
      </c>
    </row>
    <row r="236" s="2" customFormat="1" ht="21.75" customHeight="1">
      <c r="A236" s="38"/>
      <c r="B236" s="39"/>
      <c r="C236" s="212" t="s">
        <v>271</v>
      </c>
      <c r="D236" s="212" t="s">
        <v>120</v>
      </c>
      <c r="E236" s="213" t="s">
        <v>272</v>
      </c>
      <c r="F236" s="214" t="s">
        <v>273</v>
      </c>
      <c r="G236" s="215" t="s">
        <v>143</v>
      </c>
      <c r="H236" s="216">
        <v>28</v>
      </c>
      <c r="I236" s="217"/>
      <c r="J236" s="218">
        <f>ROUND(I236*H236,2)</f>
        <v>0</v>
      </c>
      <c r="K236" s="219"/>
      <c r="L236" s="44"/>
      <c r="M236" s="220" t="s">
        <v>1</v>
      </c>
      <c r="N236" s="221" t="s">
        <v>41</v>
      </c>
      <c r="O236" s="91"/>
      <c r="P236" s="222">
        <f>O236*H236</f>
        <v>0</v>
      </c>
      <c r="Q236" s="222">
        <v>0.0035999999999999999</v>
      </c>
      <c r="R236" s="222">
        <f>Q236*H236</f>
        <v>0.1008</v>
      </c>
      <c r="S236" s="222">
        <v>0</v>
      </c>
      <c r="T236" s="22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4" t="s">
        <v>124</v>
      </c>
      <c r="AT236" s="224" t="s">
        <v>120</v>
      </c>
      <c r="AU236" s="224" t="s">
        <v>83</v>
      </c>
      <c r="AY236" s="17" t="s">
        <v>118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7" t="s">
        <v>81</v>
      </c>
      <c r="BK236" s="225">
        <f>ROUND(I236*H236,2)</f>
        <v>0</v>
      </c>
      <c r="BL236" s="17" t="s">
        <v>124</v>
      </c>
      <c r="BM236" s="224" t="s">
        <v>274</v>
      </c>
    </row>
    <row r="237" s="13" customFormat="1">
      <c r="A237" s="13"/>
      <c r="B237" s="226"/>
      <c r="C237" s="227"/>
      <c r="D237" s="228" t="s">
        <v>129</v>
      </c>
      <c r="E237" s="229" t="s">
        <v>1</v>
      </c>
      <c r="F237" s="230" t="s">
        <v>275</v>
      </c>
      <c r="G237" s="227"/>
      <c r="H237" s="231">
        <v>28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129</v>
      </c>
      <c r="AU237" s="237" t="s">
        <v>83</v>
      </c>
      <c r="AV237" s="13" t="s">
        <v>83</v>
      </c>
      <c r="AW237" s="13" t="s">
        <v>32</v>
      </c>
      <c r="AX237" s="13" t="s">
        <v>81</v>
      </c>
      <c r="AY237" s="237" t="s">
        <v>118</v>
      </c>
    </row>
    <row r="238" s="12" customFormat="1" ht="22.8" customHeight="1">
      <c r="A238" s="12"/>
      <c r="B238" s="196"/>
      <c r="C238" s="197"/>
      <c r="D238" s="198" t="s">
        <v>75</v>
      </c>
      <c r="E238" s="210" t="s">
        <v>159</v>
      </c>
      <c r="F238" s="210" t="s">
        <v>276</v>
      </c>
      <c r="G238" s="197"/>
      <c r="H238" s="197"/>
      <c r="I238" s="200"/>
      <c r="J238" s="211">
        <f>BK238</f>
        <v>0</v>
      </c>
      <c r="K238" s="197"/>
      <c r="L238" s="202"/>
      <c r="M238" s="203"/>
      <c r="N238" s="204"/>
      <c r="O238" s="204"/>
      <c r="P238" s="205">
        <f>SUM(P239:P245)</f>
        <v>0</v>
      </c>
      <c r="Q238" s="204"/>
      <c r="R238" s="205">
        <f>SUM(R239:R245)</f>
        <v>2.80504</v>
      </c>
      <c r="S238" s="204"/>
      <c r="T238" s="206">
        <f>SUM(T239:T245)</f>
        <v>4.3159999999999998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7" t="s">
        <v>81</v>
      </c>
      <c r="AT238" s="208" t="s">
        <v>75</v>
      </c>
      <c r="AU238" s="208" t="s">
        <v>81</v>
      </c>
      <c r="AY238" s="207" t="s">
        <v>118</v>
      </c>
      <c r="BK238" s="209">
        <f>SUM(BK239:BK245)</f>
        <v>0</v>
      </c>
    </row>
    <row r="239" s="2" customFormat="1" ht="33" customHeight="1">
      <c r="A239" s="38"/>
      <c r="B239" s="39"/>
      <c r="C239" s="212" t="s">
        <v>277</v>
      </c>
      <c r="D239" s="212" t="s">
        <v>120</v>
      </c>
      <c r="E239" s="213" t="s">
        <v>278</v>
      </c>
      <c r="F239" s="214" t="s">
        <v>279</v>
      </c>
      <c r="G239" s="215" t="s">
        <v>280</v>
      </c>
      <c r="H239" s="216">
        <v>2</v>
      </c>
      <c r="I239" s="217"/>
      <c r="J239" s="218">
        <f>ROUND(I239*H239,2)</f>
        <v>0</v>
      </c>
      <c r="K239" s="219"/>
      <c r="L239" s="44"/>
      <c r="M239" s="220" t="s">
        <v>1</v>
      </c>
      <c r="N239" s="221" t="s">
        <v>41</v>
      </c>
      <c r="O239" s="91"/>
      <c r="P239" s="222">
        <f>O239*H239</f>
        <v>0</v>
      </c>
      <c r="Q239" s="222">
        <v>0.34089999999999998</v>
      </c>
      <c r="R239" s="222">
        <f>Q239*H239</f>
        <v>0.68179999999999996</v>
      </c>
      <c r="S239" s="222">
        <v>0</v>
      </c>
      <c r="T239" s="223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4" t="s">
        <v>124</v>
      </c>
      <c r="AT239" s="224" t="s">
        <v>120</v>
      </c>
      <c r="AU239" s="224" t="s">
        <v>83</v>
      </c>
      <c r="AY239" s="17" t="s">
        <v>118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7" t="s">
        <v>81</v>
      </c>
      <c r="BK239" s="225">
        <f>ROUND(I239*H239,2)</f>
        <v>0</v>
      </c>
      <c r="BL239" s="17" t="s">
        <v>124</v>
      </c>
      <c r="BM239" s="224" t="s">
        <v>281</v>
      </c>
    </row>
    <row r="240" s="2" customFormat="1" ht="24.15" customHeight="1">
      <c r="A240" s="38"/>
      <c r="B240" s="39"/>
      <c r="C240" s="212" t="s">
        <v>282</v>
      </c>
      <c r="D240" s="212" t="s">
        <v>120</v>
      </c>
      <c r="E240" s="213" t="s">
        <v>283</v>
      </c>
      <c r="F240" s="214" t="s">
        <v>284</v>
      </c>
      <c r="G240" s="215" t="s">
        <v>280</v>
      </c>
      <c r="H240" s="216">
        <v>2</v>
      </c>
      <c r="I240" s="217"/>
      <c r="J240" s="218">
        <f>ROUND(I240*H240,2)</f>
        <v>0</v>
      </c>
      <c r="K240" s="219"/>
      <c r="L240" s="44"/>
      <c r="M240" s="220" t="s">
        <v>1</v>
      </c>
      <c r="N240" s="221" t="s">
        <v>41</v>
      </c>
      <c r="O240" s="91"/>
      <c r="P240" s="222">
        <f>O240*H240</f>
        <v>0</v>
      </c>
      <c r="Q240" s="222">
        <v>0.42080000000000001</v>
      </c>
      <c r="R240" s="222">
        <f>Q240*H240</f>
        <v>0.84160000000000001</v>
      </c>
      <c r="S240" s="222">
        <v>0</v>
      </c>
      <c r="T240" s="22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4" t="s">
        <v>124</v>
      </c>
      <c r="AT240" s="224" t="s">
        <v>120</v>
      </c>
      <c r="AU240" s="224" t="s">
        <v>83</v>
      </c>
      <c r="AY240" s="17" t="s">
        <v>118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7" t="s">
        <v>81</v>
      </c>
      <c r="BK240" s="225">
        <f>ROUND(I240*H240,2)</f>
        <v>0</v>
      </c>
      <c r="BL240" s="17" t="s">
        <v>124</v>
      </c>
      <c r="BM240" s="224" t="s">
        <v>285</v>
      </c>
    </row>
    <row r="241" s="2" customFormat="1" ht="24.15" customHeight="1">
      <c r="A241" s="38"/>
      <c r="B241" s="39"/>
      <c r="C241" s="212" t="s">
        <v>286</v>
      </c>
      <c r="D241" s="212" t="s">
        <v>120</v>
      </c>
      <c r="E241" s="213" t="s">
        <v>287</v>
      </c>
      <c r="F241" s="214" t="s">
        <v>288</v>
      </c>
      <c r="G241" s="215" t="s">
        <v>289</v>
      </c>
      <c r="H241" s="216">
        <v>2</v>
      </c>
      <c r="I241" s="217"/>
      <c r="J241" s="218">
        <f>ROUND(I241*H241,2)</f>
        <v>0</v>
      </c>
      <c r="K241" s="219"/>
      <c r="L241" s="44"/>
      <c r="M241" s="220" t="s">
        <v>1</v>
      </c>
      <c r="N241" s="221" t="s">
        <v>41</v>
      </c>
      <c r="O241" s="91"/>
      <c r="P241" s="222">
        <f>O241*H241</f>
        <v>0</v>
      </c>
      <c r="Q241" s="222">
        <v>0.32973999999999998</v>
      </c>
      <c r="R241" s="222">
        <f>Q241*H241</f>
        <v>0.65947999999999996</v>
      </c>
      <c r="S241" s="222">
        <v>0</v>
      </c>
      <c r="T241" s="22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4" t="s">
        <v>124</v>
      </c>
      <c r="AT241" s="224" t="s">
        <v>120</v>
      </c>
      <c r="AU241" s="224" t="s">
        <v>83</v>
      </c>
      <c r="AY241" s="17" t="s">
        <v>118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7" t="s">
        <v>81</v>
      </c>
      <c r="BK241" s="225">
        <f>ROUND(I241*H241,2)</f>
        <v>0</v>
      </c>
      <c r="BL241" s="17" t="s">
        <v>124</v>
      </c>
      <c r="BM241" s="224" t="s">
        <v>290</v>
      </c>
    </row>
    <row r="242" s="2" customFormat="1" ht="33" customHeight="1">
      <c r="A242" s="38"/>
      <c r="B242" s="39"/>
      <c r="C242" s="212" t="s">
        <v>291</v>
      </c>
      <c r="D242" s="212" t="s">
        <v>120</v>
      </c>
      <c r="E242" s="213" t="s">
        <v>292</v>
      </c>
      <c r="F242" s="214" t="s">
        <v>293</v>
      </c>
      <c r="G242" s="215" t="s">
        <v>280</v>
      </c>
      <c r="H242" s="216">
        <v>2</v>
      </c>
      <c r="I242" s="217"/>
      <c r="J242" s="218">
        <f>ROUND(I242*H242,2)</f>
        <v>0</v>
      </c>
      <c r="K242" s="219"/>
      <c r="L242" s="44"/>
      <c r="M242" s="220" t="s">
        <v>1</v>
      </c>
      <c r="N242" s="221" t="s">
        <v>41</v>
      </c>
      <c r="O242" s="91"/>
      <c r="P242" s="222">
        <f>O242*H242</f>
        <v>0</v>
      </c>
      <c r="Q242" s="222">
        <v>0.31108000000000002</v>
      </c>
      <c r="R242" s="222">
        <f>Q242*H242</f>
        <v>0.62216000000000005</v>
      </c>
      <c r="S242" s="222">
        <v>0</v>
      </c>
      <c r="T242" s="223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4" t="s">
        <v>124</v>
      </c>
      <c r="AT242" s="224" t="s">
        <v>120</v>
      </c>
      <c r="AU242" s="224" t="s">
        <v>83</v>
      </c>
      <c r="AY242" s="17" t="s">
        <v>118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7" t="s">
        <v>81</v>
      </c>
      <c r="BK242" s="225">
        <f>ROUND(I242*H242,2)</f>
        <v>0</v>
      </c>
      <c r="BL242" s="17" t="s">
        <v>124</v>
      </c>
      <c r="BM242" s="224" t="s">
        <v>294</v>
      </c>
    </row>
    <row r="243" s="2" customFormat="1" ht="24.15" customHeight="1">
      <c r="A243" s="38"/>
      <c r="B243" s="39"/>
      <c r="C243" s="212" t="s">
        <v>295</v>
      </c>
      <c r="D243" s="212" t="s">
        <v>120</v>
      </c>
      <c r="E243" s="213" t="s">
        <v>296</v>
      </c>
      <c r="F243" s="214" t="s">
        <v>297</v>
      </c>
      <c r="G243" s="215" t="s">
        <v>289</v>
      </c>
      <c r="H243" s="216">
        <v>2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41</v>
      </c>
      <c r="O243" s="91"/>
      <c r="P243" s="222">
        <f>O243*H243</f>
        <v>0</v>
      </c>
      <c r="Q243" s="222">
        <v>0</v>
      </c>
      <c r="R243" s="222">
        <f>Q243*H243</f>
        <v>0</v>
      </c>
      <c r="S243" s="222">
        <v>2.1579999999999999</v>
      </c>
      <c r="T243" s="223">
        <f>S243*H243</f>
        <v>4.3159999999999998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124</v>
      </c>
      <c r="AT243" s="224" t="s">
        <v>120</v>
      </c>
      <c r="AU243" s="224" t="s">
        <v>83</v>
      </c>
      <c r="AY243" s="17" t="s">
        <v>118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81</v>
      </c>
      <c r="BK243" s="225">
        <f>ROUND(I243*H243,2)</f>
        <v>0</v>
      </c>
      <c r="BL243" s="17" t="s">
        <v>124</v>
      </c>
      <c r="BM243" s="224" t="s">
        <v>298</v>
      </c>
    </row>
    <row r="244" s="2" customFormat="1" ht="37.8" customHeight="1">
      <c r="A244" s="38"/>
      <c r="B244" s="39"/>
      <c r="C244" s="212" t="s">
        <v>299</v>
      </c>
      <c r="D244" s="212" t="s">
        <v>120</v>
      </c>
      <c r="E244" s="213" t="s">
        <v>300</v>
      </c>
      <c r="F244" s="214" t="s">
        <v>301</v>
      </c>
      <c r="G244" s="215" t="s">
        <v>143</v>
      </c>
      <c r="H244" s="216">
        <v>2</v>
      </c>
      <c r="I244" s="217"/>
      <c r="J244" s="218">
        <f>ROUND(I244*H244,2)</f>
        <v>0</v>
      </c>
      <c r="K244" s="219"/>
      <c r="L244" s="44"/>
      <c r="M244" s="220" t="s">
        <v>1</v>
      </c>
      <c r="N244" s="221" t="s">
        <v>41</v>
      </c>
      <c r="O244" s="91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4" t="s">
        <v>124</v>
      </c>
      <c r="AT244" s="224" t="s">
        <v>120</v>
      </c>
      <c r="AU244" s="224" t="s">
        <v>83</v>
      </c>
      <c r="AY244" s="17" t="s">
        <v>118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7" t="s">
        <v>81</v>
      </c>
      <c r="BK244" s="225">
        <f>ROUND(I244*H244,2)</f>
        <v>0</v>
      </c>
      <c r="BL244" s="17" t="s">
        <v>124</v>
      </c>
      <c r="BM244" s="224" t="s">
        <v>302</v>
      </c>
    </row>
    <row r="245" s="13" customFormat="1">
      <c r="A245" s="13"/>
      <c r="B245" s="226"/>
      <c r="C245" s="227"/>
      <c r="D245" s="228" t="s">
        <v>129</v>
      </c>
      <c r="E245" s="229" t="s">
        <v>1</v>
      </c>
      <c r="F245" s="230" t="s">
        <v>303</v>
      </c>
      <c r="G245" s="227"/>
      <c r="H245" s="231">
        <v>2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129</v>
      </c>
      <c r="AU245" s="237" t="s">
        <v>83</v>
      </c>
      <c r="AV245" s="13" t="s">
        <v>83</v>
      </c>
      <c r="AW245" s="13" t="s">
        <v>32</v>
      </c>
      <c r="AX245" s="13" t="s">
        <v>81</v>
      </c>
      <c r="AY245" s="237" t="s">
        <v>118</v>
      </c>
    </row>
    <row r="246" s="12" customFormat="1" ht="22.8" customHeight="1">
      <c r="A246" s="12"/>
      <c r="B246" s="196"/>
      <c r="C246" s="197"/>
      <c r="D246" s="198" t="s">
        <v>75</v>
      </c>
      <c r="E246" s="210" t="s">
        <v>165</v>
      </c>
      <c r="F246" s="210" t="s">
        <v>304</v>
      </c>
      <c r="G246" s="197"/>
      <c r="H246" s="197"/>
      <c r="I246" s="200"/>
      <c r="J246" s="211">
        <f>BK246</f>
        <v>0</v>
      </c>
      <c r="K246" s="197"/>
      <c r="L246" s="202"/>
      <c r="M246" s="203"/>
      <c r="N246" s="204"/>
      <c r="O246" s="204"/>
      <c r="P246" s="205">
        <f>SUM(P247:P282)</f>
        <v>0</v>
      </c>
      <c r="Q246" s="204"/>
      <c r="R246" s="205">
        <f>SUM(R247:R282)</f>
        <v>115.81015000000001</v>
      </c>
      <c r="S246" s="204"/>
      <c r="T246" s="206">
        <f>SUM(T247:T282)</f>
        <v>0.32800000000000001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7" t="s">
        <v>81</v>
      </c>
      <c r="AT246" s="208" t="s">
        <v>75</v>
      </c>
      <c r="AU246" s="208" t="s">
        <v>81</v>
      </c>
      <c r="AY246" s="207" t="s">
        <v>118</v>
      </c>
      <c r="BK246" s="209">
        <f>SUM(BK247:BK282)</f>
        <v>0</v>
      </c>
    </row>
    <row r="247" s="2" customFormat="1" ht="24.15" customHeight="1">
      <c r="A247" s="38"/>
      <c r="B247" s="39"/>
      <c r="C247" s="212" t="s">
        <v>305</v>
      </c>
      <c r="D247" s="212" t="s">
        <v>120</v>
      </c>
      <c r="E247" s="213" t="s">
        <v>306</v>
      </c>
      <c r="F247" s="214" t="s">
        <v>307</v>
      </c>
      <c r="G247" s="215" t="s">
        <v>280</v>
      </c>
      <c r="H247" s="216">
        <v>3</v>
      </c>
      <c r="I247" s="217"/>
      <c r="J247" s="218">
        <f>ROUND(I247*H247,2)</f>
        <v>0</v>
      </c>
      <c r="K247" s="219"/>
      <c r="L247" s="44"/>
      <c r="M247" s="220" t="s">
        <v>1</v>
      </c>
      <c r="N247" s="221" t="s">
        <v>41</v>
      </c>
      <c r="O247" s="91"/>
      <c r="P247" s="222">
        <f>O247*H247</f>
        <v>0</v>
      </c>
      <c r="Q247" s="222">
        <v>0.00069999999999999999</v>
      </c>
      <c r="R247" s="222">
        <f>Q247*H247</f>
        <v>0.0020999999999999999</v>
      </c>
      <c r="S247" s="222">
        <v>0</v>
      </c>
      <c r="T247" s="22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4" t="s">
        <v>124</v>
      </c>
      <c r="AT247" s="224" t="s">
        <v>120</v>
      </c>
      <c r="AU247" s="224" t="s">
        <v>83</v>
      </c>
      <c r="AY247" s="17" t="s">
        <v>118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7" t="s">
        <v>81</v>
      </c>
      <c r="BK247" s="225">
        <f>ROUND(I247*H247,2)</f>
        <v>0</v>
      </c>
      <c r="BL247" s="17" t="s">
        <v>124</v>
      </c>
      <c r="BM247" s="224" t="s">
        <v>308</v>
      </c>
    </row>
    <row r="248" s="2" customFormat="1" ht="16.5" customHeight="1">
      <c r="A248" s="38"/>
      <c r="B248" s="39"/>
      <c r="C248" s="249" t="s">
        <v>309</v>
      </c>
      <c r="D248" s="249" t="s">
        <v>178</v>
      </c>
      <c r="E248" s="250" t="s">
        <v>310</v>
      </c>
      <c r="F248" s="251" t="s">
        <v>311</v>
      </c>
      <c r="G248" s="252" t="s">
        <v>280</v>
      </c>
      <c r="H248" s="253">
        <v>1</v>
      </c>
      <c r="I248" s="254"/>
      <c r="J248" s="255">
        <f>ROUND(I248*H248,2)</f>
        <v>0</v>
      </c>
      <c r="K248" s="256"/>
      <c r="L248" s="257"/>
      <c r="M248" s="258" t="s">
        <v>1</v>
      </c>
      <c r="N248" s="259" t="s">
        <v>41</v>
      </c>
      <c r="O248" s="91"/>
      <c r="P248" s="222">
        <f>O248*H248</f>
        <v>0</v>
      </c>
      <c r="Q248" s="222">
        <v>0.0050000000000000001</v>
      </c>
      <c r="R248" s="222">
        <f>Q248*H248</f>
        <v>0.0050000000000000001</v>
      </c>
      <c r="S248" s="222">
        <v>0</v>
      </c>
      <c r="T248" s="223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4" t="s">
        <v>159</v>
      </c>
      <c r="AT248" s="224" t="s">
        <v>178</v>
      </c>
      <c r="AU248" s="224" t="s">
        <v>83</v>
      </c>
      <c r="AY248" s="17" t="s">
        <v>118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7" t="s">
        <v>81</v>
      </c>
      <c r="BK248" s="225">
        <f>ROUND(I248*H248,2)</f>
        <v>0</v>
      </c>
      <c r="BL248" s="17" t="s">
        <v>124</v>
      </c>
      <c r="BM248" s="224" t="s">
        <v>312</v>
      </c>
    </row>
    <row r="249" s="13" customFormat="1">
      <c r="A249" s="13"/>
      <c r="B249" s="226"/>
      <c r="C249" s="227"/>
      <c r="D249" s="228" t="s">
        <v>129</v>
      </c>
      <c r="E249" s="229" t="s">
        <v>1</v>
      </c>
      <c r="F249" s="230" t="s">
        <v>313</v>
      </c>
      <c r="G249" s="227"/>
      <c r="H249" s="231">
        <v>1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129</v>
      </c>
      <c r="AU249" s="237" t="s">
        <v>83</v>
      </c>
      <c r="AV249" s="13" t="s">
        <v>83</v>
      </c>
      <c r="AW249" s="13" t="s">
        <v>32</v>
      </c>
      <c r="AX249" s="13" t="s">
        <v>81</v>
      </c>
      <c r="AY249" s="237" t="s">
        <v>118</v>
      </c>
    </row>
    <row r="250" s="2" customFormat="1" ht="24.15" customHeight="1">
      <c r="A250" s="38"/>
      <c r="B250" s="39"/>
      <c r="C250" s="249" t="s">
        <v>314</v>
      </c>
      <c r="D250" s="249" t="s">
        <v>178</v>
      </c>
      <c r="E250" s="250" t="s">
        <v>315</v>
      </c>
      <c r="F250" s="251" t="s">
        <v>316</v>
      </c>
      <c r="G250" s="252" t="s">
        <v>280</v>
      </c>
      <c r="H250" s="253">
        <v>1</v>
      </c>
      <c r="I250" s="254"/>
      <c r="J250" s="255">
        <f>ROUND(I250*H250,2)</f>
        <v>0</v>
      </c>
      <c r="K250" s="256"/>
      <c r="L250" s="257"/>
      <c r="M250" s="258" t="s">
        <v>1</v>
      </c>
      <c r="N250" s="259" t="s">
        <v>41</v>
      </c>
      <c r="O250" s="91"/>
      <c r="P250" s="222">
        <f>O250*H250</f>
        <v>0</v>
      </c>
      <c r="Q250" s="222">
        <v>0.0035000000000000001</v>
      </c>
      <c r="R250" s="222">
        <f>Q250*H250</f>
        <v>0.0035000000000000001</v>
      </c>
      <c r="S250" s="222">
        <v>0</v>
      </c>
      <c r="T250" s="22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4" t="s">
        <v>159</v>
      </c>
      <c r="AT250" s="224" t="s">
        <v>178</v>
      </c>
      <c r="AU250" s="224" t="s">
        <v>83</v>
      </c>
      <c r="AY250" s="17" t="s">
        <v>118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7" t="s">
        <v>81</v>
      </c>
      <c r="BK250" s="225">
        <f>ROUND(I250*H250,2)</f>
        <v>0</v>
      </c>
      <c r="BL250" s="17" t="s">
        <v>124</v>
      </c>
      <c r="BM250" s="224" t="s">
        <v>317</v>
      </c>
    </row>
    <row r="251" s="15" customFormat="1">
      <c r="A251" s="15"/>
      <c r="B251" s="260"/>
      <c r="C251" s="261"/>
      <c r="D251" s="228" t="s">
        <v>129</v>
      </c>
      <c r="E251" s="262" t="s">
        <v>1</v>
      </c>
      <c r="F251" s="263" t="s">
        <v>318</v>
      </c>
      <c r="G251" s="261"/>
      <c r="H251" s="262" t="s">
        <v>1</v>
      </c>
      <c r="I251" s="264"/>
      <c r="J251" s="261"/>
      <c r="K251" s="261"/>
      <c r="L251" s="265"/>
      <c r="M251" s="266"/>
      <c r="N251" s="267"/>
      <c r="O251" s="267"/>
      <c r="P251" s="267"/>
      <c r="Q251" s="267"/>
      <c r="R251" s="267"/>
      <c r="S251" s="267"/>
      <c r="T251" s="26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9" t="s">
        <v>129</v>
      </c>
      <c r="AU251" s="269" t="s">
        <v>83</v>
      </c>
      <c r="AV251" s="15" t="s">
        <v>81</v>
      </c>
      <c r="AW251" s="15" t="s">
        <v>32</v>
      </c>
      <c r="AX251" s="15" t="s">
        <v>76</v>
      </c>
      <c r="AY251" s="269" t="s">
        <v>118</v>
      </c>
    </row>
    <row r="252" s="13" customFormat="1">
      <c r="A252" s="13"/>
      <c r="B252" s="226"/>
      <c r="C252" s="227"/>
      <c r="D252" s="228" t="s">
        <v>129</v>
      </c>
      <c r="E252" s="229" t="s">
        <v>1</v>
      </c>
      <c r="F252" s="230" t="s">
        <v>319</v>
      </c>
      <c r="G252" s="227"/>
      <c r="H252" s="231">
        <v>1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129</v>
      </c>
      <c r="AU252" s="237" t="s">
        <v>83</v>
      </c>
      <c r="AV252" s="13" t="s">
        <v>83</v>
      </c>
      <c r="AW252" s="13" t="s">
        <v>32</v>
      </c>
      <c r="AX252" s="13" t="s">
        <v>81</v>
      </c>
      <c r="AY252" s="237" t="s">
        <v>118</v>
      </c>
    </row>
    <row r="253" s="2" customFormat="1" ht="24.15" customHeight="1">
      <c r="A253" s="38"/>
      <c r="B253" s="39"/>
      <c r="C253" s="249" t="s">
        <v>320</v>
      </c>
      <c r="D253" s="249" t="s">
        <v>178</v>
      </c>
      <c r="E253" s="250" t="s">
        <v>321</v>
      </c>
      <c r="F253" s="251" t="s">
        <v>322</v>
      </c>
      <c r="G253" s="252" t="s">
        <v>280</v>
      </c>
      <c r="H253" s="253">
        <v>1</v>
      </c>
      <c r="I253" s="254"/>
      <c r="J253" s="255">
        <f>ROUND(I253*H253,2)</f>
        <v>0</v>
      </c>
      <c r="K253" s="256"/>
      <c r="L253" s="257"/>
      <c r="M253" s="258" t="s">
        <v>1</v>
      </c>
      <c r="N253" s="259" t="s">
        <v>41</v>
      </c>
      <c r="O253" s="91"/>
      <c r="P253" s="222">
        <f>O253*H253</f>
        <v>0</v>
      </c>
      <c r="Q253" s="222">
        <v>0.0025999999999999999</v>
      </c>
      <c r="R253" s="222">
        <f>Q253*H253</f>
        <v>0.0025999999999999999</v>
      </c>
      <c r="S253" s="222">
        <v>0</v>
      </c>
      <c r="T253" s="223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4" t="s">
        <v>159</v>
      </c>
      <c r="AT253" s="224" t="s">
        <v>178</v>
      </c>
      <c r="AU253" s="224" t="s">
        <v>83</v>
      </c>
      <c r="AY253" s="17" t="s">
        <v>118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7" t="s">
        <v>81</v>
      </c>
      <c r="BK253" s="225">
        <f>ROUND(I253*H253,2)</f>
        <v>0</v>
      </c>
      <c r="BL253" s="17" t="s">
        <v>124</v>
      </c>
      <c r="BM253" s="224" t="s">
        <v>323</v>
      </c>
    </row>
    <row r="254" s="15" customFormat="1">
      <c r="A254" s="15"/>
      <c r="B254" s="260"/>
      <c r="C254" s="261"/>
      <c r="D254" s="228" t="s">
        <v>129</v>
      </c>
      <c r="E254" s="262" t="s">
        <v>1</v>
      </c>
      <c r="F254" s="263" t="s">
        <v>318</v>
      </c>
      <c r="G254" s="261"/>
      <c r="H254" s="262" t="s">
        <v>1</v>
      </c>
      <c r="I254" s="264"/>
      <c r="J254" s="261"/>
      <c r="K254" s="261"/>
      <c r="L254" s="265"/>
      <c r="M254" s="266"/>
      <c r="N254" s="267"/>
      <c r="O254" s="267"/>
      <c r="P254" s="267"/>
      <c r="Q254" s="267"/>
      <c r="R254" s="267"/>
      <c r="S254" s="267"/>
      <c r="T254" s="26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9" t="s">
        <v>129</v>
      </c>
      <c r="AU254" s="269" t="s">
        <v>83</v>
      </c>
      <c r="AV254" s="15" t="s">
        <v>81</v>
      </c>
      <c r="AW254" s="15" t="s">
        <v>32</v>
      </c>
      <c r="AX254" s="15" t="s">
        <v>76</v>
      </c>
      <c r="AY254" s="269" t="s">
        <v>118</v>
      </c>
    </row>
    <row r="255" s="13" customFormat="1">
      <c r="A255" s="13"/>
      <c r="B255" s="226"/>
      <c r="C255" s="227"/>
      <c r="D255" s="228" t="s">
        <v>129</v>
      </c>
      <c r="E255" s="229" t="s">
        <v>1</v>
      </c>
      <c r="F255" s="230" t="s">
        <v>324</v>
      </c>
      <c r="G255" s="227"/>
      <c r="H255" s="231">
        <v>1</v>
      </c>
      <c r="I255" s="232"/>
      <c r="J255" s="227"/>
      <c r="K255" s="227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129</v>
      </c>
      <c r="AU255" s="237" t="s">
        <v>83</v>
      </c>
      <c r="AV255" s="13" t="s">
        <v>83</v>
      </c>
      <c r="AW255" s="13" t="s">
        <v>32</v>
      </c>
      <c r="AX255" s="13" t="s">
        <v>81</v>
      </c>
      <c r="AY255" s="237" t="s">
        <v>118</v>
      </c>
    </row>
    <row r="256" s="2" customFormat="1" ht="24.15" customHeight="1">
      <c r="A256" s="38"/>
      <c r="B256" s="39"/>
      <c r="C256" s="212" t="s">
        <v>325</v>
      </c>
      <c r="D256" s="212" t="s">
        <v>120</v>
      </c>
      <c r="E256" s="213" t="s">
        <v>326</v>
      </c>
      <c r="F256" s="214" t="s">
        <v>327</v>
      </c>
      <c r="G256" s="215" t="s">
        <v>280</v>
      </c>
      <c r="H256" s="216">
        <v>2</v>
      </c>
      <c r="I256" s="217"/>
      <c r="J256" s="218">
        <f>ROUND(I256*H256,2)</f>
        <v>0</v>
      </c>
      <c r="K256" s="219"/>
      <c r="L256" s="44"/>
      <c r="M256" s="220" t="s">
        <v>1</v>
      </c>
      <c r="N256" s="221" t="s">
        <v>41</v>
      </c>
      <c r="O256" s="91"/>
      <c r="P256" s="222">
        <f>O256*H256</f>
        <v>0</v>
      </c>
      <c r="Q256" s="222">
        <v>0.0010499999999999999</v>
      </c>
      <c r="R256" s="222">
        <f>Q256*H256</f>
        <v>0.0020999999999999999</v>
      </c>
      <c r="S256" s="222">
        <v>0</v>
      </c>
      <c r="T256" s="223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4" t="s">
        <v>124</v>
      </c>
      <c r="AT256" s="224" t="s">
        <v>120</v>
      </c>
      <c r="AU256" s="224" t="s">
        <v>83</v>
      </c>
      <c r="AY256" s="17" t="s">
        <v>118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7" t="s">
        <v>81</v>
      </c>
      <c r="BK256" s="225">
        <f>ROUND(I256*H256,2)</f>
        <v>0</v>
      </c>
      <c r="BL256" s="17" t="s">
        <v>124</v>
      </c>
      <c r="BM256" s="224" t="s">
        <v>328</v>
      </c>
    </row>
    <row r="257" s="2" customFormat="1" ht="24.15" customHeight="1">
      <c r="A257" s="38"/>
      <c r="B257" s="39"/>
      <c r="C257" s="249" t="s">
        <v>329</v>
      </c>
      <c r="D257" s="249" t="s">
        <v>178</v>
      </c>
      <c r="E257" s="250" t="s">
        <v>330</v>
      </c>
      <c r="F257" s="251" t="s">
        <v>331</v>
      </c>
      <c r="G257" s="252" t="s">
        <v>280</v>
      </c>
      <c r="H257" s="253">
        <v>2</v>
      </c>
      <c r="I257" s="254"/>
      <c r="J257" s="255">
        <f>ROUND(I257*H257,2)</f>
        <v>0</v>
      </c>
      <c r="K257" s="256"/>
      <c r="L257" s="257"/>
      <c r="M257" s="258" t="s">
        <v>1</v>
      </c>
      <c r="N257" s="259" t="s">
        <v>41</v>
      </c>
      <c r="O257" s="91"/>
      <c r="P257" s="222">
        <f>O257*H257</f>
        <v>0</v>
      </c>
      <c r="Q257" s="222">
        <v>0.0155</v>
      </c>
      <c r="R257" s="222">
        <f>Q257*H257</f>
        <v>0.031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159</v>
      </c>
      <c r="AT257" s="224" t="s">
        <v>178</v>
      </c>
      <c r="AU257" s="224" t="s">
        <v>83</v>
      </c>
      <c r="AY257" s="17" t="s">
        <v>118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81</v>
      </c>
      <c r="BK257" s="225">
        <f>ROUND(I257*H257,2)</f>
        <v>0</v>
      </c>
      <c r="BL257" s="17" t="s">
        <v>124</v>
      </c>
      <c r="BM257" s="224" t="s">
        <v>332</v>
      </c>
    </row>
    <row r="258" s="15" customFormat="1">
      <c r="A258" s="15"/>
      <c r="B258" s="260"/>
      <c r="C258" s="261"/>
      <c r="D258" s="228" t="s">
        <v>129</v>
      </c>
      <c r="E258" s="262" t="s">
        <v>1</v>
      </c>
      <c r="F258" s="263" t="s">
        <v>318</v>
      </c>
      <c r="G258" s="261"/>
      <c r="H258" s="262" t="s">
        <v>1</v>
      </c>
      <c r="I258" s="264"/>
      <c r="J258" s="261"/>
      <c r="K258" s="261"/>
      <c r="L258" s="265"/>
      <c r="M258" s="266"/>
      <c r="N258" s="267"/>
      <c r="O258" s="267"/>
      <c r="P258" s="267"/>
      <c r="Q258" s="267"/>
      <c r="R258" s="267"/>
      <c r="S258" s="267"/>
      <c r="T258" s="268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9" t="s">
        <v>129</v>
      </c>
      <c r="AU258" s="269" t="s">
        <v>83</v>
      </c>
      <c r="AV258" s="15" t="s">
        <v>81</v>
      </c>
      <c r="AW258" s="15" t="s">
        <v>32</v>
      </c>
      <c r="AX258" s="15" t="s">
        <v>76</v>
      </c>
      <c r="AY258" s="269" t="s">
        <v>118</v>
      </c>
    </row>
    <row r="259" s="13" customFormat="1">
      <c r="A259" s="13"/>
      <c r="B259" s="226"/>
      <c r="C259" s="227"/>
      <c r="D259" s="228" t="s">
        <v>129</v>
      </c>
      <c r="E259" s="229" t="s">
        <v>1</v>
      </c>
      <c r="F259" s="230" t="s">
        <v>333</v>
      </c>
      <c r="G259" s="227"/>
      <c r="H259" s="231">
        <v>1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129</v>
      </c>
      <c r="AU259" s="237" t="s">
        <v>83</v>
      </c>
      <c r="AV259" s="13" t="s">
        <v>83</v>
      </c>
      <c r="AW259" s="13" t="s">
        <v>32</v>
      </c>
      <c r="AX259" s="13" t="s">
        <v>76</v>
      </c>
      <c r="AY259" s="237" t="s">
        <v>118</v>
      </c>
    </row>
    <row r="260" s="13" customFormat="1">
      <c r="A260" s="13"/>
      <c r="B260" s="226"/>
      <c r="C260" s="227"/>
      <c r="D260" s="228" t="s">
        <v>129</v>
      </c>
      <c r="E260" s="229" t="s">
        <v>1</v>
      </c>
      <c r="F260" s="230" t="s">
        <v>334</v>
      </c>
      <c r="G260" s="227"/>
      <c r="H260" s="231">
        <v>1</v>
      </c>
      <c r="I260" s="232"/>
      <c r="J260" s="227"/>
      <c r="K260" s="227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129</v>
      </c>
      <c r="AU260" s="237" t="s">
        <v>83</v>
      </c>
      <c r="AV260" s="13" t="s">
        <v>83</v>
      </c>
      <c r="AW260" s="13" t="s">
        <v>32</v>
      </c>
      <c r="AX260" s="13" t="s">
        <v>76</v>
      </c>
      <c r="AY260" s="237" t="s">
        <v>118</v>
      </c>
    </row>
    <row r="261" s="14" customFormat="1">
      <c r="A261" s="14"/>
      <c r="B261" s="238"/>
      <c r="C261" s="239"/>
      <c r="D261" s="228" t="s">
        <v>129</v>
      </c>
      <c r="E261" s="240" t="s">
        <v>1</v>
      </c>
      <c r="F261" s="241" t="s">
        <v>152</v>
      </c>
      <c r="G261" s="239"/>
      <c r="H261" s="242">
        <v>2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129</v>
      </c>
      <c r="AU261" s="248" t="s">
        <v>83</v>
      </c>
      <c r="AV261" s="14" t="s">
        <v>124</v>
      </c>
      <c r="AW261" s="14" t="s">
        <v>32</v>
      </c>
      <c r="AX261" s="14" t="s">
        <v>81</v>
      </c>
      <c r="AY261" s="248" t="s">
        <v>118</v>
      </c>
    </row>
    <row r="262" s="2" customFormat="1" ht="24.15" customHeight="1">
      <c r="A262" s="38"/>
      <c r="B262" s="39"/>
      <c r="C262" s="212" t="s">
        <v>335</v>
      </c>
      <c r="D262" s="212" t="s">
        <v>120</v>
      </c>
      <c r="E262" s="213" t="s">
        <v>336</v>
      </c>
      <c r="F262" s="214" t="s">
        <v>337</v>
      </c>
      <c r="G262" s="215" t="s">
        <v>123</v>
      </c>
      <c r="H262" s="216">
        <v>3.2000000000000002</v>
      </c>
      <c r="I262" s="217"/>
      <c r="J262" s="218">
        <f>ROUND(I262*H262,2)</f>
        <v>0</v>
      </c>
      <c r="K262" s="219"/>
      <c r="L262" s="44"/>
      <c r="M262" s="220" t="s">
        <v>1</v>
      </c>
      <c r="N262" s="221" t="s">
        <v>41</v>
      </c>
      <c r="O262" s="91"/>
      <c r="P262" s="222">
        <f>O262*H262</f>
        <v>0</v>
      </c>
      <c r="Q262" s="222">
        <v>0.0025999999999999999</v>
      </c>
      <c r="R262" s="222">
        <f>Q262*H262</f>
        <v>0.0083199999999999993</v>
      </c>
      <c r="S262" s="222">
        <v>0</v>
      </c>
      <c r="T262" s="223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4" t="s">
        <v>124</v>
      </c>
      <c r="AT262" s="224" t="s">
        <v>120</v>
      </c>
      <c r="AU262" s="224" t="s">
        <v>83</v>
      </c>
      <c r="AY262" s="17" t="s">
        <v>118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7" t="s">
        <v>81</v>
      </c>
      <c r="BK262" s="225">
        <f>ROUND(I262*H262,2)</f>
        <v>0</v>
      </c>
      <c r="BL262" s="17" t="s">
        <v>124</v>
      </c>
      <c r="BM262" s="224" t="s">
        <v>338</v>
      </c>
    </row>
    <row r="263" s="13" customFormat="1">
      <c r="A263" s="13"/>
      <c r="B263" s="226"/>
      <c r="C263" s="227"/>
      <c r="D263" s="228" t="s">
        <v>129</v>
      </c>
      <c r="E263" s="229" t="s">
        <v>1</v>
      </c>
      <c r="F263" s="230" t="s">
        <v>339</v>
      </c>
      <c r="G263" s="227"/>
      <c r="H263" s="231">
        <v>3.2000000000000002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129</v>
      </c>
      <c r="AU263" s="237" t="s">
        <v>83</v>
      </c>
      <c r="AV263" s="13" t="s">
        <v>83</v>
      </c>
      <c r="AW263" s="13" t="s">
        <v>32</v>
      </c>
      <c r="AX263" s="13" t="s">
        <v>81</v>
      </c>
      <c r="AY263" s="237" t="s">
        <v>118</v>
      </c>
    </row>
    <row r="264" s="2" customFormat="1" ht="33" customHeight="1">
      <c r="A264" s="38"/>
      <c r="B264" s="39"/>
      <c r="C264" s="212" t="s">
        <v>340</v>
      </c>
      <c r="D264" s="212" t="s">
        <v>120</v>
      </c>
      <c r="E264" s="213" t="s">
        <v>341</v>
      </c>
      <c r="F264" s="214" t="s">
        <v>342</v>
      </c>
      <c r="G264" s="215" t="s">
        <v>143</v>
      </c>
      <c r="H264" s="216">
        <v>84</v>
      </c>
      <c r="I264" s="217"/>
      <c r="J264" s="218">
        <f>ROUND(I264*H264,2)</f>
        <v>0</v>
      </c>
      <c r="K264" s="219"/>
      <c r="L264" s="44"/>
      <c r="M264" s="220" t="s">
        <v>1</v>
      </c>
      <c r="N264" s="221" t="s">
        <v>41</v>
      </c>
      <c r="O264" s="91"/>
      <c r="P264" s="222">
        <f>O264*H264</f>
        <v>0</v>
      </c>
      <c r="Q264" s="222">
        <v>0.080879999999999994</v>
      </c>
      <c r="R264" s="222">
        <f>Q264*H264</f>
        <v>6.7939199999999991</v>
      </c>
      <c r="S264" s="222">
        <v>0</v>
      </c>
      <c r="T264" s="223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4" t="s">
        <v>124</v>
      </c>
      <c r="AT264" s="224" t="s">
        <v>120</v>
      </c>
      <c r="AU264" s="224" t="s">
        <v>83</v>
      </c>
      <c r="AY264" s="17" t="s">
        <v>118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7" t="s">
        <v>81</v>
      </c>
      <c r="BK264" s="225">
        <f>ROUND(I264*H264,2)</f>
        <v>0</v>
      </c>
      <c r="BL264" s="17" t="s">
        <v>124</v>
      </c>
      <c r="BM264" s="224" t="s">
        <v>343</v>
      </c>
    </row>
    <row r="265" s="2" customFormat="1" ht="16.5" customHeight="1">
      <c r="A265" s="38"/>
      <c r="B265" s="39"/>
      <c r="C265" s="249" t="s">
        <v>344</v>
      </c>
      <c r="D265" s="249" t="s">
        <v>178</v>
      </c>
      <c r="E265" s="250" t="s">
        <v>345</v>
      </c>
      <c r="F265" s="251" t="s">
        <v>346</v>
      </c>
      <c r="G265" s="252" t="s">
        <v>280</v>
      </c>
      <c r="H265" s="253">
        <v>168</v>
      </c>
      <c r="I265" s="254"/>
      <c r="J265" s="255">
        <f>ROUND(I265*H265,2)</f>
        <v>0</v>
      </c>
      <c r="K265" s="256"/>
      <c r="L265" s="257"/>
      <c r="M265" s="258" t="s">
        <v>1</v>
      </c>
      <c r="N265" s="259" t="s">
        <v>41</v>
      </c>
      <c r="O265" s="91"/>
      <c r="P265" s="222">
        <f>O265*H265</f>
        <v>0</v>
      </c>
      <c r="Q265" s="222">
        <v>0.045999999999999999</v>
      </c>
      <c r="R265" s="222">
        <f>Q265*H265</f>
        <v>7.7279999999999998</v>
      </c>
      <c r="S265" s="222">
        <v>0</v>
      </c>
      <c r="T265" s="22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4" t="s">
        <v>159</v>
      </c>
      <c r="AT265" s="224" t="s">
        <v>178</v>
      </c>
      <c r="AU265" s="224" t="s">
        <v>83</v>
      </c>
      <c r="AY265" s="17" t="s">
        <v>118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7" t="s">
        <v>81</v>
      </c>
      <c r="BK265" s="225">
        <f>ROUND(I265*H265,2)</f>
        <v>0</v>
      </c>
      <c r="BL265" s="17" t="s">
        <v>124</v>
      </c>
      <c r="BM265" s="224" t="s">
        <v>347</v>
      </c>
    </row>
    <row r="266" s="13" customFormat="1">
      <c r="A266" s="13"/>
      <c r="B266" s="226"/>
      <c r="C266" s="227"/>
      <c r="D266" s="228" t="s">
        <v>129</v>
      </c>
      <c r="E266" s="227"/>
      <c r="F266" s="230" t="s">
        <v>348</v>
      </c>
      <c r="G266" s="227"/>
      <c r="H266" s="231">
        <v>168</v>
      </c>
      <c r="I266" s="232"/>
      <c r="J266" s="227"/>
      <c r="K266" s="227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129</v>
      </c>
      <c r="AU266" s="237" t="s">
        <v>83</v>
      </c>
      <c r="AV266" s="13" t="s">
        <v>83</v>
      </c>
      <c r="AW266" s="13" t="s">
        <v>4</v>
      </c>
      <c r="AX266" s="13" t="s">
        <v>81</v>
      </c>
      <c r="AY266" s="237" t="s">
        <v>118</v>
      </c>
    </row>
    <row r="267" s="2" customFormat="1" ht="33" customHeight="1">
      <c r="A267" s="38"/>
      <c r="B267" s="39"/>
      <c r="C267" s="212" t="s">
        <v>349</v>
      </c>
      <c r="D267" s="212" t="s">
        <v>120</v>
      </c>
      <c r="E267" s="213" t="s">
        <v>350</v>
      </c>
      <c r="F267" s="214" t="s">
        <v>351</v>
      </c>
      <c r="G267" s="215" t="s">
        <v>143</v>
      </c>
      <c r="H267" s="216">
        <v>433</v>
      </c>
      <c r="I267" s="217"/>
      <c r="J267" s="218">
        <f>ROUND(I267*H267,2)</f>
        <v>0</v>
      </c>
      <c r="K267" s="219"/>
      <c r="L267" s="44"/>
      <c r="M267" s="220" t="s">
        <v>1</v>
      </c>
      <c r="N267" s="221" t="s">
        <v>41</v>
      </c>
      <c r="O267" s="91"/>
      <c r="P267" s="222">
        <f>O267*H267</f>
        <v>0</v>
      </c>
      <c r="Q267" s="222">
        <v>0.16850000000000001</v>
      </c>
      <c r="R267" s="222">
        <f>Q267*H267</f>
        <v>72.96050000000001</v>
      </c>
      <c r="S267" s="222">
        <v>0</v>
      </c>
      <c r="T267" s="223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4" t="s">
        <v>124</v>
      </c>
      <c r="AT267" s="224" t="s">
        <v>120</v>
      </c>
      <c r="AU267" s="224" t="s">
        <v>83</v>
      </c>
      <c r="AY267" s="17" t="s">
        <v>118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7" t="s">
        <v>81</v>
      </c>
      <c r="BK267" s="225">
        <f>ROUND(I267*H267,2)</f>
        <v>0</v>
      </c>
      <c r="BL267" s="17" t="s">
        <v>124</v>
      </c>
      <c r="BM267" s="224" t="s">
        <v>352</v>
      </c>
    </row>
    <row r="268" s="13" customFormat="1">
      <c r="A268" s="13"/>
      <c r="B268" s="226"/>
      <c r="C268" s="227"/>
      <c r="D268" s="228" t="s">
        <v>129</v>
      </c>
      <c r="E268" s="229" t="s">
        <v>1</v>
      </c>
      <c r="F268" s="230" t="s">
        <v>353</v>
      </c>
      <c r="G268" s="227"/>
      <c r="H268" s="231">
        <v>433</v>
      </c>
      <c r="I268" s="232"/>
      <c r="J268" s="227"/>
      <c r="K268" s="227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129</v>
      </c>
      <c r="AU268" s="237" t="s">
        <v>83</v>
      </c>
      <c r="AV268" s="13" t="s">
        <v>83</v>
      </c>
      <c r="AW268" s="13" t="s">
        <v>32</v>
      </c>
      <c r="AX268" s="13" t="s">
        <v>81</v>
      </c>
      <c r="AY268" s="237" t="s">
        <v>118</v>
      </c>
    </row>
    <row r="269" s="2" customFormat="1" ht="24.15" customHeight="1">
      <c r="A269" s="38"/>
      <c r="B269" s="39"/>
      <c r="C269" s="249" t="s">
        <v>354</v>
      </c>
      <c r="D269" s="249" t="s">
        <v>178</v>
      </c>
      <c r="E269" s="250" t="s">
        <v>355</v>
      </c>
      <c r="F269" s="251" t="s">
        <v>356</v>
      </c>
      <c r="G269" s="252" t="s">
        <v>143</v>
      </c>
      <c r="H269" s="253">
        <v>31.300000000000001</v>
      </c>
      <c r="I269" s="254"/>
      <c r="J269" s="255">
        <f>ROUND(I269*H269,2)</f>
        <v>0</v>
      </c>
      <c r="K269" s="256"/>
      <c r="L269" s="257"/>
      <c r="M269" s="258" t="s">
        <v>1</v>
      </c>
      <c r="N269" s="259" t="s">
        <v>41</v>
      </c>
      <c r="O269" s="91"/>
      <c r="P269" s="222">
        <f>O269*H269</f>
        <v>0</v>
      </c>
      <c r="Q269" s="222">
        <v>0.048300000000000003</v>
      </c>
      <c r="R269" s="222">
        <f>Q269*H269</f>
        <v>1.5117900000000002</v>
      </c>
      <c r="S269" s="222">
        <v>0</v>
      </c>
      <c r="T269" s="223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4" t="s">
        <v>159</v>
      </c>
      <c r="AT269" s="224" t="s">
        <v>178</v>
      </c>
      <c r="AU269" s="224" t="s">
        <v>83</v>
      </c>
      <c r="AY269" s="17" t="s">
        <v>118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7" t="s">
        <v>81</v>
      </c>
      <c r="BK269" s="225">
        <f>ROUND(I269*H269,2)</f>
        <v>0</v>
      </c>
      <c r="BL269" s="17" t="s">
        <v>124</v>
      </c>
      <c r="BM269" s="224" t="s">
        <v>357</v>
      </c>
    </row>
    <row r="270" s="13" customFormat="1">
      <c r="A270" s="13"/>
      <c r="B270" s="226"/>
      <c r="C270" s="227"/>
      <c r="D270" s="228" t="s">
        <v>129</v>
      </c>
      <c r="E270" s="229" t="s">
        <v>1</v>
      </c>
      <c r="F270" s="230" t="s">
        <v>358</v>
      </c>
      <c r="G270" s="227"/>
      <c r="H270" s="231">
        <v>31.300000000000001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129</v>
      </c>
      <c r="AU270" s="237" t="s">
        <v>83</v>
      </c>
      <c r="AV270" s="13" t="s">
        <v>83</v>
      </c>
      <c r="AW270" s="13" t="s">
        <v>32</v>
      </c>
      <c r="AX270" s="13" t="s">
        <v>81</v>
      </c>
      <c r="AY270" s="237" t="s">
        <v>118</v>
      </c>
    </row>
    <row r="271" s="2" customFormat="1" ht="16.5" customHeight="1">
      <c r="A271" s="38"/>
      <c r="B271" s="39"/>
      <c r="C271" s="249" t="s">
        <v>359</v>
      </c>
      <c r="D271" s="249" t="s">
        <v>178</v>
      </c>
      <c r="E271" s="250" t="s">
        <v>360</v>
      </c>
      <c r="F271" s="251" t="s">
        <v>361</v>
      </c>
      <c r="G271" s="252" t="s">
        <v>143</v>
      </c>
      <c r="H271" s="253">
        <v>189.19999999999999</v>
      </c>
      <c r="I271" s="254"/>
      <c r="J271" s="255">
        <f>ROUND(I271*H271,2)</f>
        <v>0</v>
      </c>
      <c r="K271" s="256"/>
      <c r="L271" s="257"/>
      <c r="M271" s="258" t="s">
        <v>1</v>
      </c>
      <c r="N271" s="259" t="s">
        <v>41</v>
      </c>
      <c r="O271" s="91"/>
      <c r="P271" s="222">
        <f>O271*H271</f>
        <v>0</v>
      </c>
      <c r="Q271" s="222">
        <v>0.080000000000000002</v>
      </c>
      <c r="R271" s="222">
        <f>Q271*H271</f>
        <v>15.135999999999999</v>
      </c>
      <c r="S271" s="222">
        <v>0</v>
      </c>
      <c r="T271" s="22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4" t="s">
        <v>159</v>
      </c>
      <c r="AT271" s="224" t="s">
        <v>178</v>
      </c>
      <c r="AU271" s="224" t="s">
        <v>83</v>
      </c>
      <c r="AY271" s="17" t="s">
        <v>118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7" t="s">
        <v>81</v>
      </c>
      <c r="BK271" s="225">
        <f>ROUND(I271*H271,2)</f>
        <v>0</v>
      </c>
      <c r="BL271" s="17" t="s">
        <v>124</v>
      </c>
      <c r="BM271" s="224" t="s">
        <v>362</v>
      </c>
    </row>
    <row r="272" s="2" customFormat="1" ht="24.15" customHeight="1">
      <c r="A272" s="38"/>
      <c r="B272" s="39"/>
      <c r="C272" s="249" t="s">
        <v>363</v>
      </c>
      <c r="D272" s="249" t="s">
        <v>178</v>
      </c>
      <c r="E272" s="250" t="s">
        <v>364</v>
      </c>
      <c r="F272" s="251" t="s">
        <v>365</v>
      </c>
      <c r="G272" s="252" t="s">
        <v>143</v>
      </c>
      <c r="H272" s="253">
        <v>10</v>
      </c>
      <c r="I272" s="254"/>
      <c r="J272" s="255">
        <f>ROUND(I272*H272,2)</f>
        <v>0</v>
      </c>
      <c r="K272" s="256"/>
      <c r="L272" s="257"/>
      <c r="M272" s="258" t="s">
        <v>1</v>
      </c>
      <c r="N272" s="259" t="s">
        <v>41</v>
      </c>
      <c r="O272" s="91"/>
      <c r="P272" s="222">
        <f>O272*H272</f>
        <v>0</v>
      </c>
      <c r="Q272" s="222">
        <v>0.085999999999999993</v>
      </c>
      <c r="R272" s="222">
        <f>Q272*H272</f>
        <v>0.85999999999999988</v>
      </c>
      <c r="S272" s="222">
        <v>0</v>
      </c>
      <c r="T272" s="22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4" t="s">
        <v>159</v>
      </c>
      <c r="AT272" s="224" t="s">
        <v>178</v>
      </c>
      <c r="AU272" s="224" t="s">
        <v>83</v>
      </c>
      <c r="AY272" s="17" t="s">
        <v>118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7" t="s">
        <v>81</v>
      </c>
      <c r="BK272" s="225">
        <f>ROUND(I272*H272,2)</f>
        <v>0</v>
      </c>
      <c r="BL272" s="17" t="s">
        <v>124</v>
      </c>
      <c r="BM272" s="224" t="s">
        <v>366</v>
      </c>
    </row>
    <row r="273" s="2" customFormat="1" ht="24.15" customHeight="1">
      <c r="A273" s="38"/>
      <c r="B273" s="39"/>
      <c r="C273" s="249" t="s">
        <v>367</v>
      </c>
      <c r="D273" s="249" t="s">
        <v>178</v>
      </c>
      <c r="E273" s="250" t="s">
        <v>368</v>
      </c>
      <c r="F273" s="251" t="s">
        <v>369</v>
      </c>
      <c r="G273" s="252" t="s">
        <v>143</v>
      </c>
      <c r="H273" s="253">
        <v>1</v>
      </c>
      <c r="I273" s="254"/>
      <c r="J273" s="255">
        <f>ROUND(I273*H273,2)</f>
        <v>0</v>
      </c>
      <c r="K273" s="256"/>
      <c r="L273" s="257"/>
      <c r="M273" s="258" t="s">
        <v>1</v>
      </c>
      <c r="N273" s="259" t="s">
        <v>41</v>
      </c>
      <c r="O273" s="91"/>
      <c r="P273" s="222">
        <f>O273*H273</f>
        <v>0</v>
      </c>
      <c r="Q273" s="222">
        <v>0.12</v>
      </c>
      <c r="R273" s="222">
        <f>Q273*H273</f>
        <v>0.12</v>
      </c>
      <c r="S273" s="222">
        <v>0</v>
      </c>
      <c r="T273" s="223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4" t="s">
        <v>159</v>
      </c>
      <c r="AT273" s="224" t="s">
        <v>178</v>
      </c>
      <c r="AU273" s="224" t="s">
        <v>83</v>
      </c>
      <c r="AY273" s="17" t="s">
        <v>118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7" t="s">
        <v>81</v>
      </c>
      <c r="BK273" s="225">
        <f>ROUND(I273*H273,2)</f>
        <v>0</v>
      </c>
      <c r="BL273" s="17" t="s">
        <v>124</v>
      </c>
      <c r="BM273" s="224" t="s">
        <v>370</v>
      </c>
    </row>
    <row r="274" s="2" customFormat="1" ht="16.5" customHeight="1">
      <c r="A274" s="38"/>
      <c r="B274" s="39"/>
      <c r="C274" s="249" t="s">
        <v>371</v>
      </c>
      <c r="D274" s="249" t="s">
        <v>178</v>
      </c>
      <c r="E274" s="250" t="s">
        <v>372</v>
      </c>
      <c r="F274" s="251" t="s">
        <v>373</v>
      </c>
      <c r="G274" s="252" t="s">
        <v>143</v>
      </c>
      <c r="H274" s="253">
        <v>136</v>
      </c>
      <c r="I274" s="254"/>
      <c r="J274" s="255">
        <f>ROUND(I274*H274,2)</f>
        <v>0</v>
      </c>
      <c r="K274" s="256"/>
      <c r="L274" s="257"/>
      <c r="M274" s="258" t="s">
        <v>1</v>
      </c>
      <c r="N274" s="259" t="s">
        <v>41</v>
      </c>
      <c r="O274" s="91"/>
      <c r="P274" s="222">
        <f>O274*H274</f>
        <v>0</v>
      </c>
      <c r="Q274" s="222">
        <v>0.056120000000000003</v>
      </c>
      <c r="R274" s="222">
        <f>Q274*H274</f>
        <v>7.63232</v>
      </c>
      <c r="S274" s="222">
        <v>0</v>
      </c>
      <c r="T274" s="223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4" t="s">
        <v>159</v>
      </c>
      <c r="AT274" s="224" t="s">
        <v>178</v>
      </c>
      <c r="AU274" s="224" t="s">
        <v>83</v>
      </c>
      <c r="AY274" s="17" t="s">
        <v>118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7" t="s">
        <v>81</v>
      </c>
      <c r="BK274" s="225">
        <f>ROUND(I274*H274,2)</f>
        <v>0</v>
      </c>
      <c r="BL274" s="17" t="s">
        <v>124</v>
      </c>
      <c r="BM274" s="224" t="s">
        <v>374</v>
      </c>
    </row>
    <row r="275" s="2" customFormat="1" ht="16.5" customHeight="1">
      <c r="A275" s="38"/>
      <c r="B275" s="39"/>
      <c r="C275" s="249" t="s">
        <v>375</v>
      </c>
      <c r="D275" s="249" t="s">
        <v>178</v>
      </c>
      <c r="E275" s="250" t="s">
        <v>376</v>
      </c>
      <c r="F275" s="251" t="s">
        <v>377</v>
      </c>
      <c r="G275" s="252" t="s">
        <v>143</v>
      </c>
      <c r="H275" s="253">
        <v>65.5</v>
      </c>
      <c r="I275" s="254"/>
      <c r="J275" s="255">
        <f>ROUND(I275*H275,2)</f>
        <v>0</v>
      </c>
      <c r="K275" s="256"/>
      <c r="L275" s="257"/>
      <c r="M275" s="258" t="s">
        <v>1</v>
      </c>
      <c r="N275" s="259" t="s">
        <v>41</v>
      </c>
      <c r="O275" s="91"/>
      <c r="P275" s="222">
        <f>O275*H275</f>
        <v>0</v>
      </c>
      <c r="Q275" s="222">
        <v>0.045999999999999999</v>
      </c>
      <c r="R275" s="222">
        <f>Q275*H275</f>
        <v>3.0129999999999999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159</v>
      </c>
      <c r="AT275" s="224" t="s">
        <v>178</v>
      </c>
      <c r="AU275" s="224" t="s">
        <v>83</v>
      </c>
      <c r="AY275" s="17" t="s">
        <v>118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81</v>
      </c>
      <c r="BK275" s="225">
        <f>ROUND(I275*H275,2)</f>
        <v>0</v>
      </c>
      <c r="BL275" s="17" t="s">
        <v>124</v>
      </c>
      <c r="BM275" s="224" t="s">
        <v>378</v>
      </c>
    </row>
    <row r="276" s="2" customFormat="1" ht="16.5" customHeight="1">
      <c r="A276" s="38"/>
      <c r="B276" s="39"/>
      <c r="C276" s="212" t="s">
        <v>379</v>
      </c>
      <c r="D276" s="212" t="s">
        <v>120</v>
      </c>
      <c r="E276" s="213" t="s">
        <v>380</v>
      </c>
      <c r="F276" s="214" t="s">
        <v>381</v>
      </c>
      <c r="G276" s="215" t="s">
        <v>143</v>
      </c>
      <c r="H276" s="216">
        <v>4.5</v>
      </c>
      <c r="I276" s="217"/>
      <c r="J276" s="218">
        <f>ROUND(I276*H276,2)</f>
        <v>0</v>
      </c>
      <c r="K276" s="219"/>
      <c r="L276" s="44"/>
      <c r="M276" s="220" t="s">
        <v>1</v>
      </c>
      <c r="N276" s="221" t="s">
        <v>41</v>
      </c>
      <c r="O276" s="91"/>
      <c r="P276" s="222">
        <f>O276*H276</f>
        <v>0</v>
      </c>
      <c r="Q276" s="222">
        <v>0</v>
      </c>
      <c r="R276" s="222">
        <f>Q276*H276</f>
        <v>0</v>
      </c>
      <c r="S276" s="222">
        <v>0</v>
      </c>
      <c r="T276" s="223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4" t="s">
        <v>124</v>
      </c>
      <c r="AT276" s="224" t="s">
        <v>120</v>
      </c>
      <c r="AU276" s="224" t="s">
        <v>83</v>
      </c>
      <c r="AY276" s="17" t="s">
        <v>118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7" t="s">
        <v>81</v>
      </c>
      <c r="BK276" s="225">
        <f>ROUND(I276*H276,2)</f>
        <v>0</v>
      </c>
      <c r="BL276" s="17" t="s">
        <v>124</v>
      </c>
      <c r="BM276" s="224" t="s">
        <v>382</v>
      </c>
    </row>
    <row r="277" s="13" customFormat="1">
      <c r="A277" s="13"/>
      <c r="B277" s="226"/>
      <c r="C277" s="227"/>
      <c r="D277" s="228" t="s">
        <v>129</v>
      </c>
      <c r="E277" s="229" t="s">
        <v>1</v>
      </c>
      <c r="F277" s="230" t="s">
        <v>383</v>
      </c>
      <c r="G277" s="227"/>
      <c r="H277" s="231">
        <v>4.5</v>
      </c>
      <c r="I277" s="232"/>
      <c r="J277" s="227"/>
      <c r="K277" s="227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129</v>
      </c>
      <c r="AU277" s="237" t="s">
        <v>83</v>
      </c>
      <c r="AV277" s="13" t="s">
        <v>83</v>
      </c>
      <c r="AW277" s="13" t="s">
        <v>32</v>
      </c>
      <c r="AX277" s="13" t="s">
        <v>81</v>
      </c>
      <c r="AY277" s="237" t="s">
        <v>118</v>
      </c>
    </row>
    <row r="278" s="2" customFormat="1" ht="24.15" customHeight="1">
      <c r="A278" s="38"/>
      <c r="B278" s="39"/>
      <c r="C278" s="212" t="s">
        <v>384</v>
      </c>
      <c r="D278" s="212" t="s">
        <v>120</v>
      </c>
      <c r="E278" s="213" t="s">
        <v>385</v>
      </c>
      <c r="F278" s="214" t="s">
        <v>386</v>
      </c>
      <c r="G278" s="215" t="s">
        <v>143</v>
      </c>
      <c r="H278" s="216">
        <v>28</v>
      </c>
      <c r="I278" s="217"/>
      <c r="J278" s="218">
        <f>ROUND(I278*H278,2)</f>
        <v>0</v>
      </c>
      <c r="K278" s="219"/>
      <c r="L278" s="44"/>
      <c r="M278" s="220" t="s">
        <v>1</v>
      </c>
      <c r="N278" s="221" t="s">
        <v>41</v>
      </c>
      <c r="O278" s="91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4" t="s">
        <v>124</v>
      </c>
      <c r="AT278" s="224" t="s">
        <v>120</v>
      </c>
      <c r="AU278" s="224" t="s">
        <v>83</v>
      </c>
      <c r="AY278" s="17" t="s">
        <v>118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7" t="s">
        <v>81</v>
      </c>
      <c r="BK278" s="225">
        <f>ROUND(I278*H278,2)</f>
        <v>0</v>
      </c>
      <c r="BL278" s="17" t="s">
        <v>124</v>
      </c>
      <c r="BM278" s="224" t="s">
        <v>387</v>
      </c>
    </row>
    <row r="279" s="13" customFormat="1">
      <c r="A279" s="13"/>
      <c r="B279" s="226"/>
      <c r="C279" s="227"/>
      <c r="D279" s="228" t="s">
        <v>129</v>
      </c>
      <c r="E279" s="229" t="s">
        <v>1</v>
      </c>
      <c r="F279" s="230" t="s">
        <v>275</v>
      </c>
      <c r="G279" s="227"/>
      <c r="H279" s="231">
        <v>28</v>
      </c>
      <c r="I279" s="232"/>
      <c r="J279" s="227"/>
      <c r="K279" s="227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129</v>
      </c>
      <c r="AU279" s="237" t="s">
        <v>83</v>
      </c>
      <c r="AV279" s="13" t="s">
        <v>83</v>
      </c>
      <c r="AW279" s="13" t="s">
        <v>32</v>
      </c>
      <c r="AX279" s="13" t="s">
        <v>81</v>
      </c>
      <c r="AY279" s="237" t="s">
        <v>118</v>
      </c>
    </row>
    <row r="280" s="2" customFormat="1" ht="24.15" customHeight="1">
      <c r="A280" s="38"/>
      <c r="B280" s="39"/>
      <c r="C280" s="212" t="s">
        <v>388</v>
      </c>
      <c r="D280" s="212" t="s">
        <v>120</v>
      </c>
      <c r="E280" s="213" t="s">
        <v>389</v>
      </c>
      <c r="F280" s="214" t="s">
        <v>390</v>
      </c>
      <c r="G280" s="215" t="s">
        <v>280</v>
      </c>
      <c r="H280" s="216">
        <v>4</v>
      </c>
      <c r="I280" s="217"/>
      <c r="J280" s="218">
        <f>ROUND(I280*H280,2)</f>
        <v>0</v>
      </c>
      <c r="K280" s="219"/>
      <c r="L280" s="44"/>
      <c r="M280" s="220" t="s">
        <v>1</v>
      </c>
      <c r="N280" s="221" t="s">
        <v>41</v>
      </c>
      <c r="O280" s="91"/>
      <c r="P280" s="222">
        <f>O280*H280</f>
        <v>0</v>
      </c>
      <c r="Q280" s="222">
        <v>0</v>
      </c>
      <c r="R280" s="222">
        <f>Q280*H280</f>
        <v>0</v>
      </c>
      <c r="S280" s="222">
        <v>0.082000000000000003</v>
      </c>
      <c r="T280" s="223">
        <f>S280*H280</f>
        <v>0.32800000000000001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4" t="s">
        <v>124</v>
      </c>
      <c r="AT280" s="224" t="s">
        <v>120</v>
      </c>
      <c r="AU280" s="224" t="s">
        <v>83</v>
      </c>
      <c r="AY280" s="17" t="s">
        <v>118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7" t="s">
        <v>81</v>
      </c>
      <c r="BK280" s="225">
        <f>ROUND(I280*H280,2)</f>
        <v>0</v>
      </c>
      <c r="BL280" s="17" t="s">
        <v>124</v>
      </c>
      <c r="BM280" s="224" t="s">
        <v>391</v>
      </c>
    </row>
    <row r="281" s="13" customFormat="1">
      <c r="A281" s="13"/>
      <c r="B281" s="226"/>
      <c r="C281" s="227"/>
      <c r="D281" s="228" t="s">
        <v>129</v>
      </c>
      <c r="E281" s="229" t="s">
        <v>1</v>
      </c>
      <c r="F281" s="230" t="s">
        <v>392</v>
      </c>
      <c r="G281" s="227"/>
      <c r="H281" s="231">
        <v>4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129</v>
      </c>
      <c r="AU281" s="237" t="s">
        <v>83</v>
      </c>
      <c r="AV281" s="13" t="s">
        <v>83</v>
      </c>
      <c r="AW281" s="13" t="s">
        <v>32</v>
      </c>
      <c r="AX281" s="13" t="s">
        <v>81</v>
      </c>
      <c r="AY281" s="237" t="s">
        <v>118</v>
      </c>
    </row>
    <row r="282" s="2" customFormat="1" ht="24.15" customHeight="1">
      <c r="A282" s="38"/>
      <c r="B282" s="39"/>
      <c r="C282" s="212" t="s">
        <v>393</v>
      </c>
      <c r="D282" s="212" t="s">
        <v>120</v>
      </c>
      <c r="E282" s="213" t="s">
        <v>394</v>
      </c>
      <c r="F282" s="214" t="s">
        <v>395</v>
      </c>
      <c r="G282" s="215" t="s">
        <v>289</v>
      </c>
      <c r="H282" s="216">
        <v>4</v>
      </c>
      <c r="I282" s="217"/>
      <c r="J282" s="218">
        <f>ROUND(I282*H282,2)</f>
        <v>0</v>
      </c>
      <c r="K282" s="219"/>
      <c r="L282" s="44"/>
      <c r="M282" s="220" t="s">
        <v>1</v>
      </c>
      <c r="N282" s="221" t="s">
        <v>41</v>
      </c>
      <c r="O282" s="91"/>
      <c r="P282" s="222">
        <f>O282*H282</f>
        <v>0</v>
      </c>
      <c r="Q282" s="222">
        <v>0</v>
      </c>
      <c r="R282" s="222">
        <f>Q282*H282</f>
        <v>0</v>
      </c>
      <c r="S282" s="222">
        <v>0</v>
      </c>
      <c r="T282" s="223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4" t="s">
        <v>124</v>
      </c>
      <c r="AT282" s="224" t="s">
        <v>120</v>
      </c>
      <c r="AU282" s="224" t="s">
        <v>83</v>
      </c>
      <c r="AY282" s="17" t="s">
        <v>118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7" t="s">
        <v>81</v>
      </c>
      <c r="BK282" s="225">
        <f>ROUND(I282*H282,2)</f>
        <v>0</v>
      </c>
      <c r="BL282" s="17" t="s">
        <v>124</v>
      </c>
      <c r="BM282" s="224" t="s">
        <v>396</v>
      </c>
    </row>
    <row r="283" s="12" customFormat="1" ht="22.8" customHeight="1">
      <c r="A283" s="12"/>
      <c r="B283" s="196"/>
      <c r="C283" s="197"/>
      <c r="D283" s="198" t="s">
        <v>75</v>
      </c>
      <c r="E283" s="210" t="s">
        <v>397</v>
      </c>
      <c r="F283" s="210" t="s">
        <v>398</v>
      </c>
      <c r="G283" s="197"/>
      <c r="H283" s="197"/>
      <c r="I283" s="200"/>
      <c r="J283" s="211">
        <f>BK283</f>
        <v>0</v>
      </c>
      <c r="K283" s="197"/>
      <c r="L283" s="202"/>
      <c r="M283" s="203"/>
      <c r="N283" s="204"/>
      <c r="O283" s="204"/>
      <c r="P283" s="205">
        <f>SUM(P284:P292)</f>
        <v>0</v>
      </c>
      <c r="Q283" s="204"/>
      <c r="R283" s="205">
        <f>SUM(R284:R292)</f>
        <v>0</v>
      </c>
      <c r="S283" s="204"/>
      <c r="T283" s="206">
        <f>SUM(T284:T292)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7" t="s">
        <v>81</v>
      </c>
      <c r="AT283" s="208" t="s">
        <v>75</v>
      </c>
      <c r="AU283" s="208" t="s">
        <v>81</v>
      </c>
      <c r="AY283" s="207" t="s">
        <v>118</v>
      </c>
      <c r="BK283" s="209">
        <f>SUM(BK284:BK292)</f>
        <v>0</v>
      </c>
    </row>
    <row r="284" s="2" customFormat="1" ht="16.5" customHeight="1">
      <c r="A284" s="38"/>
      <c r="B284" s="39"/>
      <c r="C284" s="212" t="s">
        <v>399</v>
      </c>
      <c r="D284" s="212" t="s">
        <v>120</v>
      </c>
      <c r="E284" s="213" t="s">
        <v>400</v>
      </c>
      <c r="F284" s="214" t="s">
        <v>401</v>
      </c>
      <c r="G284" s="215" t="s">
        <v>162</v>
      </c>
      <c r="H284" s="216">
        <v>657.79100000000005</v>
      </c>
      <c r="I284" s="217"/>
      <c r="J284" s="218">
        <f>ROUND(I284*H284,2)</f>
        <v>0</v>
      </c>
      <c r="K284" s="219"/>
      <c r="L284" s="44"/>
      <c r="M284" s="220" t="s">
        <v>1</v>
      </c>
      <c r="N284" s="221" t="s">
        <v>41</v>
      </c>
      <c r="O284" s="91"/>
      <c r="P284" s="222">
        <f>O284*H284</f>
        <v>0</v>
      </c>
      <c r="Q284" s="222">
        <v>0</v>
      </c>
      <c r="R284" s="222">
        <f>Q284*H284</f>
        <v>0</v>
      </c>
      <c r="S284" s="222">
        <v>0</v>
      </c>
      <c r="T284" s="223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4" t="s">
        <v>124</v>
      </c>
      <c r="AT284" s="224" t="s">
        <v>120</v>
      </c>
      <c r="AU284" s="224" t="s">
        <v>83</v>
      </c>
      <c r="AY284" s="17" t="s">
        <v>118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7" t="s">
        <v>81</v>
      </c>
      <c r="BK284" s="225">
        <f>ROUND(I284*H284,2)</f>
        <v>0</v>
      </c>
      <c r="BL284" s="17" t="s">
        <v>124</v>
      </c>
      <c r="BM284" s="224" t="s">
        <v>402</v>
      </c>
    </row>
    <row r="285" s="2" customFormat="1" ht="24.15" customHeight="1">
      <c r="A285" s="38"/>
      <c r="B285" s="39"/>
      <c r="C285" s="212" t="s">
        <v>403</v>
      </c>
      <c r="D285" s="212" t="s">
        <v>120</v>
      </c>
      <c r="E285" s="213" t="s">
        <v>404</v>
      </c>
      <c r="F285" s="214" t="s">
        <v>405</v>
      </c>
      <c r="G285" s="215" t="s">
        <v>162</v>
      </c>
      <c r="H285" s="216">
        <v>3946.7460000000001</v>
      </c>
      <c r="I285" s="217"/>
      <c r="J285" s="218">
        <f>ROUND(I285*H285,2)</f>
        <v>0</v>
      </c>
      <c r="K285" s="219"/>
      <c r="L285" s="44"/>
      <c r="M285" s="220" t="s">
        <v>1</v>
      </c>
      <c r="N285" s="221" t="s">
        <v>41</v>
      </c>
      <c r="O285" s="91"/>
      <c r="P285" s="222">
        <f>O285*H285</f>
        <v>0</v>
      </c>
      <c r="Q285" s="222">
        <v>0</v>
      </c>
      <c r="R285" s="222">
        <f>Q285*H285</f>
        <v>0</v>
      </c>
      <c r="S285" s="222">
        <v>0</v>
      </c>
      <c r="T285" s="223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4" t="s">
        <v>124</v>
      </c>
      <c r="AT285" s="224" t="s">
        <v>120</v>
      </c>
      <c r="AU285" s="224" t="s">
        <v>83</v>
      </c>
      <c r="AY285" s="17" t="s">
        <v>118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7" t="s">
        <v>81</v>
      </c>
      <c r="BK285" s="225">
        <f>ROUND(I285*H285,2)</f>
        <v>0</v>
      </c>
      <c r="BL285" s="17" t="s">
        <v>124</v>
      </c>
      <c r="BM285" s="224" t="s">
        <v>406</v>
      </c>
    </row>
    <row r="286" s="13" customFormat="1">
      <c r="A286" s="13"/>
      <c r="B286" s="226"/>
      <c r="C286" s="227"/>
      <c r="D286" s="228" t="s">
        <v>129</v>
      </c>
      <c r="E286" s="227"/>
      <c r="F286" s="230" t="s">
        <v>407</v>
      </c>
      <c r="G286" s="227"/>
      <c r="H286" s="231">
        <v>3946.7460000000001</v>
      </c>
      <c r="I286" s="232"/>
      <c r="J286" s="227"/>
      <c r="K286" s="227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129</v>
      </c>
      <c r="AU286" s="237" t="s">
        <v>83</v>
      </c>
      <c r="AV286" s="13" t="s">
        <v>83</v>
      </c>
      <c r="AW286" s="13" t="s">
        <v>4</v>
      </c>
      <c r="AX286" s="13" t="s">
        <v>81</v>
      </c>
      <c r="AY286" s="237" t="s">
        <v>118</v>
      </c>
    </row>
    <row r="287" s="2" customFormat="1" ht="37.8" customHeight="1">
      <c r="A287" s="38"/>
      <c r="B287" s="39"/>
      <c r="C287" s="212" t="s">
        <v>408</v>
      </c>
      <c r="D287" s="212" t="s">
        <v>120</v>
      </c>
      <c r="E287" s="213" t="s">
        <v>409</v>
      </c>
      <c r="F287" s="214" t="s">
        <v>410</v>
      </c>
      <c r="G287" s="215" t="s">
        <v>162</v>
      </c>
      <c r="H287" s="216">
        <v>62.677999999999997</v>
      </c>
      <c r="I287" s="217"/>
      <c r="J287" s="218">
        <f>ROUND(I287*H287,2)</f>
        <v>0</v>
      </c>
      <c r="K287" s="219"/>
      <c r="L287" s="44"/>
      <c r="M287" s="220" t="s">
        <v>1</v>
      </c>
      <c r="N287" s="221" t="s">
        <v>41</v>
      </c>
      <c r="O287" s="91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3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4" t="s">
        <v>124</v>
      </c>
      <c r="AT287" s="224" t="s">
        <v>120</v>
      </c>
      <c r="AU287" s="224" t="s">
        <v>83</v>
      </c>
      <c r="AY287" s="17" t="s">
        <v>118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7" t="s">
        <v>81</v>
      </c>
      <c r="BK287" s="225">
        <f>ROUND(I287*H287,2)</f>
        <v>0</v>
      </c>
      <c r="BL287" s="17" t="s">
        <v>124</v>
      </c>
      <c r="BM287" s="224" t="s">
        <v>411</v>
      </c>
    </row>
    <row r="288" s="13" customFormat="1">
      <c r="A288" s="13"/>
      <c r="B288" s="226"/>
      <c r="C288" s="227"/>
      <c r="D288" s="228" t="s">
        <v>129</v>
      </c>
      <c r="E288" s="229" t="s">
        <v>1</v>
      </c>
      <c r="F288" s="230" t="s">
        <v>412</v>
      </c>
      <c r="G288" s="227"/>
      <c r="H288" s="231">
        <v>62.677999999999997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129</v>
      </c>
      <c r="AU288" s="237" t="s">
        <v>83</v>
      </c>
      <c r="AV288" s="13" t="s">
        <v>83</v>
      </c>
      <c r="AW288" s="13" t="s">
        <v>32</v>
      </c>
      <c r="AX288" s="13" t="s">
        <v>81</v>
      </c>
      <c r="AY288" s="237" t="s">
        <v>118</v>
      </c>
    </row>
    <row r="289" s="2" customFormat="1" ht="44.25" customHeight="1">
      <c r="A289" s="38"/>
      <c r="B289" s="39"/>
      <c r="C289" s="212" t="s">
        <v>413</v>
      </c>
      <c r="D289" s="212" t="s">
        <v>120</v>
      </c>
      <c r="E289" s="213" t="s">
        <v>414</v>
      </c>
      <c r="F289" s="214" t="s">
        <v>415</v>
      </c>
      <c r="G289" s="215" t="s">
        <v>162</v>
      </c>
      <c r="H289" s="216">
        <v>303.14999999999998</v>
      </c>
      <c r="I289" s="217"/>
      <c r="J289" s="218">
        <f>ROUND(I289*H289,2)</f>
        <v>0</v>
      </c>
      <c r="K289" s="219"/>
      <c r="L289" s="44"/>
      <c r="M289" s="220" t="s">
        <v>1</v>
      </c>
      <c r="N289" s="221" t="s">
        <v>41</v>
      </c>
      <c r="O289" s="91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4" t="s">
        <v>124</v>
      </c>
      <c r="AT289" s="224" t="s">
        <v>120</v>
      </c>
      <c r="AU289" s="224" t="s">
        <v>83</v>
      </c>
      <c r="AY289" s="17" t="s">
        <v>118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7" t="s">
        <v>81</v>
      </c>
      <c r="BK289" s="225">
        <f>ROUND(I289*H289,2)</f>
        <v>0</v>
      </c>
      <c r="BL289" s="17" t="s">
        <v>124</v>
      </c>
      <c r="BM289" s="224" t="s">
        <v>416</v>
      </c>
    </row>
    <row r="290" s="13" customFormat="1">
      <c r="A290" s="13"/>
      <c r="B290" s="226"/>
      <c r="C290" s="227"/>
      <c r="D290" s="228" t="s">
        <v>129</v>
      </c>
      <c r="E290" s="229" t="s">
        <v>1</v>
      </c>
      <c r="F290" s="230" t="s">
        <v>417</v>
      </c>
      <c r="G290" s="227"/>
      <c r="H290" s="231">
        <v>303.14999999999998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129</v>
      </c>
      <c r="AU290" s="237" t="s">
        <v>83</v>
      </c>
      <c r="AV290" s="13" t="s">
        <v>83</v>
      </c>
      <c r="AW290" s="13" t="s">
        <v>32</v>
      </c>
      <c r="AX290" s="13" t="s">
        <v>81</v>
      </c>
      <c r="AY290" s="237" t="s">
        <v>118</v>
      </c>
    </row>
    <row r="291" s="2" customFormat="1" ht="44.25" customHeight="1">
      <c r="A291" s="38"/>
      <c r="B291" s="39"/>
      <c r="C291" s="212" t="s">
        <v>418</v>
      </c>
      <c r="D291" s="212" t="s">
        <v>120</v>
      </c>
      <c r="E291" s="213" t="s">
        <v>419</v>
      </c>
      <c r="F291" s="214" t="s">
        <v>420</v>
      </c>
      <c r="G291" s="215" t="s">
        <v>162</v>
      </c>
      <c r="H291" s="216">
        <v>291.79899999999998</v>
      </c>
      <c r="I291" s="217"/>
      <c r="J291" s="218">
        <f>ROUND(I291*H291,2)</f>
        <v>0</v>
      </c>
      <c r="K291" s="219"/>
      <c r="L291" s="44"/>
      <c r="M291" s="220" t="s">
        <v>1</v>
      </c>
      <c r="N291" s="221" t="s">
        <v>41</v>
      </c>
      <c r="O291" s="91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124</v>
      </c>
      <c r="AT291" s="224" t="s">
        <v>120</v>
      </c>
      <c r="AU291" s="224" t="s">
        <v>83</v>
      </c>
      <c r="AY291" s="17" t="s">
        <v>118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7" t="s">
        <v>81</v>
      </c>
      <c r="BK291" s="225">
        <f>ROUND(I291*H291,2)</f>
        <v>0</v>
      </c>
      <c r="BL291" s="17" t="s">
        <v>124</v>
      </c>
      <c r="BM291" s="224" t="s">
        <v>421</v>
      </c>
    </row>
    <row r="292" s="13" customFormat="1">
      <c r="A292" s="13"/>
      <c r="B292" s="226"/>
      <c r="C292" s="227"/>
      <c r="D292" s="228" t="s">
        <v>129</v>
      </c>
      <c r="E292" s="229" t="s">
        <v>1</v>
      </c>
      <c r="F292" s="230" t="s">
        <v>422</v>
      </c>
      <c r="G292" s="227"/>
      <c r="H292" s="231">
        <v>291.79899999999998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129</v>
      </c>
      <c r="AU292" s="237" t="s">
        <v>83</v>
      </c>
      <c r="AV292" s="13" t="s">
        <v>83</v>
      </c>
      <c r="AW292" s="13" t="s">
        <v>32</v>
      </c>
      <c r="AX292" s="13" t="s">
        <v>81</v>
      </c>
      <c r="AY292" s="237" t="s">
        <v>118</v>
      </c>
    </row>
    <row r="293" s="12" customFormat="1" ht="22.8" customHeight="1">
      <c r="A293" s="12"/>
      <c r="B293" s="196"/>
      <c r="C293" s="197"/>
      <c r="D293" s="198" t="s">
        <v>75</v>
      </c>
      <c r="E293" s="210" t="s">
        <v>423</v>
      </c>
      <c r="F293" s="210" t="s">
        <v>424</v>
      </c>
      <c r="G293" s="197"/>
      <c r="H293" s="197"/>
      <c r="I293" s="200"/>
      <c r="J293" s="211">
        <f>BK293</f>
        <v>0</v>
      </c>
      <c r="K293" s="197"/>
      <c r="L293" s="202"/>
      <c r="M293" s="203"/>
      <c r="N293" s="204"/>
      <c r="O293" s="204"/>
      <c r="P293" s="205">
        <f>P294</f>
        <v>0</v>
      </c>
      <c r="Q293" s="204"/>
      <c r="R293" s="205">
        <f>R294</f>
        <v>0</v>
      </c>
      <c r="S293" s="204"/>
      <c r="T293" s="206">
        <f>T294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7" t="s">
        <v>81</v>
      </c>
      <c r="AT293" s="208" t="s">
        <v>75</v>
      </c>
      <c r="AU293" s="208" t="s">
        <v>81</v>
      </c>
      <c r="AY293" s="207" t="s">
        <v>118</v>
      </c>
      <c r="BK293" s="209">
        <f>BK294</f>
        <v>0</v>
      </c>
    </row>
    <row r="294" s="2" customFormat="1" ht="33" customHeight="1">
      <c r="A294" s="38"/>
      <c r="B294" s="39"/>
      <c r="C294" s="212" t="s">
        <v>425</v>
      </c>
      <c r="D294" s="212" t="s">
        <v>120</v>
      </c>
      <c r="E294" s="213" t="s">
        <v>426</v>
      </c>
      <c r="F294" s="214" t="s">
        <v>427</v>
      </c>
      <c r="G294" s="215" t="s">
        <v>162</v>
      </c>
      <c r="H294" s="216">
        <v>1165.0650000000001</v>
      </c>
      <c r="I294" s="217"/>
      <c r="J294" s="218">
        <f>ROUND(I294*H294,2)</f>
        <v>0</v>
      </c>
      <c r="K294" s="219"/>
      <c r="L294" s="44"/>
      <c r="M294" s="220" t="s">
        <v>1</v>
      </c>
      <c r="N294" s="221" t="s">
        <v>41</v>
      </c>
      <c r="O294" s="91"/>
      <c r="P294" s="222">
        <f>O294*H294</f>
        <v>0</v>
      </c>
      <c r="Q294" s="222">
        <v>0</v>
      </c>
      <c r="R294" s="222">
        <f>Q294*H294</f>
        <v>0</v>
      </c>
      <c r="S294" s="222">
        <v>0</v>
      </c>
      <c r="T294" s="223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4" t="s">
        <v>124</v>
      </c>
      <c r="AT294" s="224" t="s">
        <v>120</v>
      </c>
      <c r="AU294" s="224" t="s">
        <v>83</v>
      </c>
      <c r="AY294" s="17" t="s">
        <v>118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7" t="s">
        <v>81</v>
      </c>
      <c r="BK294" s="225">
        <f>ROUND(I294*H294,2)</f>
        <v>0</v>
      </c>
      <c r="BL294" s="17" t="s">
        <v>124</v>
      </c>
      <c r="BM294" s="224" t="s">
        <v>428</v>
      </c>
    </row>
    <row r="295" s="12" customFormat="1" ht="25.92" customHeight="1">
      <c r="A295" s="12"/>
      <c r="B295" s="196"/>
      <c r="C295" s="197"/>
      <c r="D295" s="198" t="s">
        <v>75</v>
      </c>
      <c r="E295" s="199" t="s">
        <v>429</v>
      </c>
      <c r="F295" s="199" t="s">
        <v>430</v>
      </c>
      <c r="G295" s="197"/>
      <c r="H295" s="197"/>
      <c r="I295" s="200"/>
      <c r="J295" s="201">
        <f>BK295</f>
        <v>0</v>
      </c>
      <c r="K295" s="197"/>
      <c r="L295" s="202"/>
      <c r="M295" s="203"/>
      <c r="N295" s="204"/>
      <c r="O295" s="204"/>
      <c r="P295" s="205">
        <f>P296+P300+P303+P307</f>
        <v>0</v>
      </c>
      <c r="Q295" s="204"/>
      <c r="R295" s="205">
        <f>R296+R300+R303+R307</f>
        <v>0</v>
      </c>
      <c r="S295" s="204"/>
      <c r="T295" s="206">
        <f>T296+T300+T303+T307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7" t="s">
        <v>140</v>
      </c>
      <c r="AT295" s="208" t="s">
        <v>75</v>
      </c>
      <c r="AU295" s="208" t="s">
        <v>76</v>
      </c>
      <c r="AY295" s="207" t="s">
        <v>118</v>
      </c>
      <c r="BK295" s="209">
        <f>BK296+BK300+BK303+BK307</f>
        <v>0</v>
      </c>
    </row>
    <row r="296" s="12" customFormat="1" ht="22.8" customHeight="1">
      <c r="A296" s="12"/>
      <c r="B296" s="196"/>
      <c r="C296" s="197"/>
      <c r="D296" s="198" t="s">
        <v>75</v>
      </c>
      <c r="E296" s="210" t="s">
        <v>431</v>
      </c>
      <c r="F296" s="210" t="s">
        <v>432</v>
      </c>
      <c r="G296" s="197"/>
      <c r="H296" s="197"/>
      <c r="I296" s="200"/>
      <c r="J296" s="211">
        <f>BK296</f>
        <v>0</v>
      </c>
      <c r="K296" s="197"/>
      <c r="L296" s="202"/>
      <c r="M296" s="203"/>
      <c r="N296" s="204"/>
      <c r="O296" s="204"/>
      <c r="P296" s="205">
        <f>SUM(P297:P299)</f>
        <v>0</v>
      </c>
      <c r="Q296" s="204"/>
      <c r="R296" s="205">
        <f>SUM(R297:R299)</f>
        <v>0</v>
      </c>
      <c r="S296" s="204"/>
      <c r="T296" s="206">
        <f>SUM(T297:T299)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7" t="s">
        <v>140</v>
      </c>
      <c r="AT296" s="208" t="s">
        <v>75</v>
      </c>
      <c r="AU296" s="208" t="s">
        <v>81</v>
      </c>
      <c r="AY296" s="207" t="s">
        <v>118</v>
      </c>
      <c r="BK296" s="209">
        <f>SUM(BK297:BK299)</f>
        <v>0</v>
      </c>
    </row>
    <row r="297" s="2" customFormat="1" ht="16.5" customHeight="1">
      <c r="A297" s="38"/>
      <c r="B297" s="39"/>
      <c r="C297" s="212" t="s">
        <v>433</v>
      </c>
      <c r="D297" s="212" t="s">
        <v>120</v>
      </c>
      <c r="E297" s="213" t="s">
        <v>434</v>
      </c>
      <c r="F297" s="214" t="s">
        <v>435</v>
      </c>
      <c r="G297" s="215" t="s">
        <v>289</v>
      </c>
      <c r="H297" s="216">
        <v>1</v>
      </c>
      <c r="I297" s="217"/>
      <c r="J297" s="218">
        <f>ROUND(I297*H297,2)</f>
        <v>0</v>
      </c>
      <c r="K297" s="219"/>
      <c r="L297" s="44"/>
      <c r="M297" s="220" t="s">
        <v>1</v>
      </c>
      <c r="N297" s="221" t="s">
        <v>41</v>
      </c>
      <c r="O297" s="91"/>
      <c r="P297" s="222">
        <f>O297*H297</f>
        <v>0</v>
      </c>
      <c r="Q297" s="222">
        <v>0</v>
      </c>
      <c r="R297" s="222">
        <f>Q297*H297</f>
        <v>0</v>
      </c>
      <c r="S297" s="222">
        <v>0</v>
      </c>
      <c r="T297" s="223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4" t="s">
        <v>436</v>
      </c>
      <c r="AT297" s="224" t="s">
        <v>120</v>
      </c>
      <c r="AU297" s="224" t="s">
        <v>83</v>
      </c>
      <c r="AY297" s="17" t="s">
        <v>118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7" t="s">
        <v>81</v>
      </c>
      <c r="BK297" s="225">
        <f>ROUND(I297*H297,2)</f>
        <v>0</v>
      </c>
      <c r="BL297" s="17" t="s">
        <v>436</v>
      </c>
      <c r="BM297" s="224" t="s">
        <v>437</v>
      </c>
    </row>
    <row r="298" s="2" customFormat="1" ht="16.5" customHeight="1">
      <c r="A298" s="38"/>
      <c r="B298" s="39"/>
      <c r="C298" s="212" t="s">
        <v>438</v>
      </c>
      <c r="D298" s="212" t="s">
        <v>120</v>
      </c>
      <c r="E298" s="213" t="s">
        <v>439</v>
      </c>
      <c r="F298" s="214" t="s">
        <v>440</v>
      </c>
      <c r="G298" s="215" t="s">
        <v>289</v>
      </c>
      <c r="H298" s="216">
        <v>1</v>
      </c>
      <c r="I298" s="217"/>
      <c r="J298" s="218">
        <f>ROUND(I298*H298,2)</f>
        <v>0</v>
      </c>
      <c r="K298" s="219"/>
      <c r="L298" s="44"/>
      <c r="M298" s="220" t="s">
        <v>1</v>
      </c>
      <c r="N298" s="221" t="s">
        <v>41</v>
      </c>
      <c r="O298" s="91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4" t="s">
        <v>436</v>
      </c>
      <c r="AT298" s="224" t="s">
        <v>120</v>
      </c>
      <c r="AU298" s="224" t="s">
        <v>83</v>
      </c>
      <c r="AY298" s="17" t="s">
        <v>118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7" t="s">
        <v>81</v>
      </c>
      <c r="BK298" s="225">
        <f>ROUND(I298*H298,2)</f>
        <v>0</v>
      </c>
      <c r="BL298" s="17" t="s">
        <v>436</v>
      </c>
      <c r="BM298" s="224" t="s">
        <v>441</v>
      </c>
    </row>
    <row r="299" s="2" customFormat="1" ht="16.5" customHeight="1">
      <c r="A299" s="38"/>
      <c r="B299" s="39"/>
      <c r="C299" s="212" t="s">
        <v>442</v>
      </c>
      <c r="D299" s="212" t="s">
        <v>120</v>
      </c>
      <c r="E299" s="213" t="s">
        <v>443</v>
      </c>
      <c r="F299" s="214" t="s">
        <v>444</v>
      </c>
      <c r="G299" s="215" t="s">
        <v>289</v>
      </c>
      <c r="H299" s="216">
        <v>1</v>
      </c>
      <c r="I299" s="217"/>
      <c r="J299" s="218">
        <f>ROUND(I299*H299,2)</f>
        <v>0</v>
      </c>
      <c r="K299" s="219"/>
      <c r="L299" s="44"/>
      <c r="M299" s="220" t="s">
        <v>1</v>
      </c>
      <c r="N299" s="221" t="s">
        <v>41</v>
      </c>
      <c r="O299" s="91"/>
      <c r="P299" s="222">
        <f>O299*H299</f>
        <v>0</v>
      </c>
      <c r="Q299" s="222">
        <v>0</v>
      </c>
      <c r="R299" s="222">
        <f>Q299*H299</f>
        <v>0</v>
      </c>
      <c r="S299" s="222">
        <v>0</v>
      </c>
      <c r="T299" s="223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4" t="s">
        <v>436</v>
      </c>
      <c r="AT299" s="224" t="s">
        <v>120</v>
      </c>
      <c r="AU299" s="224" t="s">
        <v>83</v>
      </c>
      <c r="AY299" s="17" t="s">
        <v>118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7" t="s">
        <v>81</v>
      </c>
      <c r="BK299" s="225">
        <f>ROUND(I299*H299,2)</f>
        <v>0</v>
      </c>
      <c r="BL299" s="17" t="s">
        <v>436</v>
      </c>
      <c r="BM299" s="224" t="s">
        <v>445</v>
      </c>
    </row>
    <row r="300" s="12" customFormat="1" ht="22.8" customHeight="1">
      <c r="A300" s="12"/>
      <c r="B300" s="196"/>
      <c r="C300" s="197"/>
      <c r="D300" s="198" t="s">
        <v>75</v>
      </c>
      <c r="E300" s="210" t="s">
        <v>446</v>
      </c>
      <c r="F300" s="210" t="s">
        <v>447</v>
      </c>
      <c r="G300" s="197"/>
      <c r="H300" s="197"/>
      <c r="I300" s="200"/>
      <c r="J300" s="211">
        <f>BK300</f>
        <v>0</v>
      </c>
      <c r="K300" s="197"/>
      <c r="L300" s="202"/>
      <c r="M300" s="203"/>
      <c r="N300" s="204"/>
      <c r="O300" s="204"/>
      <c r="P300" s="205">
        <f>SUM(P301:P302)</f>
        <v>0</v>
      </c>
      <c r="Q300" s="204"/>
      <c r="R300" s="205">
        <f>SUM(R301:R302)</f>
        <v>0</v>
      </c>
      <c r="S300" s="204"/>
      <c r="T300" s="206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7" t="s">
        <v>140</v>
      </c>
      <c r="AT300" s="208" t="s">
        <v>75</v>
      </c>
      <c r="AU300" s="208" t="s">
        <v>81</v>
      </c>
      <c r="AY300" s="207" t="s">
        <v>118</v>
      </c>
      <c r="BK300" s="209">
        <f>SUM(BK301:BK302)</f>
        <v>0</v>
      </c>
    </row>
    <row r="301" s="2" customFormat="1" ht="37.8" customHeight="1">
      <c r="A301" s="38"/>
      <c r="B301" s="39"/>
      <c r="C301" s="212" t="s">
        <v>448</v>
      </c>
      <c r="D301" s="212" t="s">
        <v>120</v>
      </c>
      <c r="E301" s="213" t="s">
        <v>449</v>
      </c>
      <c r="F301" s="214" t="s">
        <v>450</v>
      </c>
      <c r="G301" s="215" t="s">
        <v>289</v>
      </c>
      <c r="H301" s="216">
        <v>1</v>
      </c>
      <c r="I301" s="217"/>
      <c r="J301" s="218">
        <f>ROUND(I301*H301,2)</f>
        <v>0</v>
      </c>
      <c r="K301" s="219"/>
      <c r="L301" s="44"/>
      <c r="M301" s="220" t="s">
        <v>1</v>
      </c>
      <c r="N301" s="221" t="s">
        <v>41</v>
      </c>
      <c r="O301" s="91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436</v>
      </c>
      <c r="AT301" s="224" t="s">
        <v>120</v>
      </c>
      <c r="AU301" s="224" t="s">
        <v>83</v>
      </c>
      <c r="AY301" s="17" t="s">
        <v>118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7" t="s">
        <v>81</v>
      </c>
      <c r="BK301" s="225">
        <f>ROUND(I301*H301,2)</f>
        <v>0</v>
      </c>
      <c r="BL301" s="17" t="s">
        <v>436</v>
      </c>
      <c r="BM301" s="224" t="s">
        <v>451</v>
      </c>
    </row>
    <row r="302" s="2" customFormat="1" ht="49.05" customHeight="1">
      <c r="A302" s="38"/>
      <c r="B302" s="39"/>
      <c r="C302" s="212" t="s">
        <v>452</v>
      </c>
      <c r="D302" s="212" t="s">
        <v>120</v>
      </c>
      <c r="E302" s="213" t="s">
        <v>453</v>
      </c>
      <c r="F302" s="214" t="s">
        <v>454</v>
      </c>
      <c r="G302" s="215" t="s">
        <v>289</v>
      </c>
      <c r="H302" s="216">
        <v>1</v>
      </c>
      <c r="I302" s="217"/>
      <c r="J302" s="218">
        <f>ROUND(I302*H302,2)</f>
        <v>0</v>
      </c>
      <c r="K302" s="219"/>
      <c r="L302" s="44"/>
      <c r="M302" s="220" t="s">
        <v>1</v>
      </c>
      <c r="N302" s="221" t="s">
        <v>41</v>
      </c>
      <c r="O302" s="91"/>
      <c r="P302" s="222">
        <f>O302*H302</f>
        <v>0</v>
      </c>
      <c r="Q302" s="222">
        <v>0</v>
      </c>
      <c r="R302" s="222">
        <f>Q302*H302</f>
        <v>0</v>
      </c>
      <c r="S302" s="222">
        <v>0</v>
      </c>
      <c r="T302" s="223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4" t="s">
        <v>436</v>
      </c>
      <c r="AT302" s="224" t="s">
        <v>120</v>
      </c>
      <c r="AU302" s="224" t="s">
        <v>83</v>
      </c>
      <c r="AY302" s="17" t="s">
        <v>118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7" t="s">
        <v>81</v>
      </c>
      <c r="BK302" s="225">
        <f>ROUND(I302*H302,2)</f>
        <v>0</v>
      </c>
      <c r="BL302" s="17" t="s">
        <v>436</v>
      </c>
      <c r="BM302" s="224" t="s">
        <v>455</v>
      </c>
    </row>
    <row r="303" s="12" customFormat="1" ht="22.8" customHeight="1">
      <c r="A303" s="12"/>
      <c r="B303" s="196"/>
      <c r="C303" s="197"/>
      <c r="D303" s="198" t="s">
        <v>75</v>
      </c>
      <c r="E303" s="210" t="s">
        <v>456</v>
      </c>
      <c r="F303" s="210" t="s">
        <v>457</v>
      </c>
      <c r="G303" s="197"/>
      <c r="H303" s="197"/>
      <c r="I303" s="200"/>
      <c r="J303" s="211">
        <f>BK303</f>
        <v>0</v>
      </c>
      <c r="K303" s="197"/>
      <c r="L303" s="202"/>
      <c r="M303" s="203"/>
      <c r="N303" s="204"/>
      <c r="O303" s="204"/>
      <c r="P303" s="205">
        <f>SUM(P304:P306)</f>
        <v>0</v>
      </c>
      <c r="Q303" s="204"/>
      <c r="R303" s="205">
        <f>SUM(R304:R306)</f>
        <v>0</v>
      </c>
      <c r="S303" s="204"/>
      <c r="T303" s="206">
        <f>SUM(T304:T306)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7" t="s">
        <v>140</v>
      </c>
      <c r="AT303" s="208" t="s">
        <v>75</v>
      </c>
      <c r="AU303" s="208" t="s">
        <v>81</v>
      </c>
      <c r="AY303" s="207" t="s">
        <v>118</v>
      </c>
      <c r="BK303" s="209">
        <f>SUM(BK304:BK306)</f>
        <v>0</v>
      </c>
    </row>
    <row r="304" s="2" customFormat="1" ht="16.5" customHeight="1">
      <c r="A304" s="38"/>
      <c r="B304" s="39"/>
      <c r="C304" s="212" t="s">
        <v>458</v>
      </c>
      <c r="D304" s="212" t="s">
        <v>120</v>
      </c>
      <c r="E304" s="213" t="s">
        <v>459</v>
      </c>
      <c r="F304" s="214" t="s">
        <v>460</v>
      </c>
      <c r="G304" s="215" t="s">
        <v>289</v>
      </c>
      <c r="H304" s="216">
        <v>1</v>
      </c>
      <c r="I304" s="217"/>
      <c r="J304" s="218">
        <f>ROUND(I304*H304,2)</f>
        <v>0</v>
      </c>
      <c r="K304" s="219"/>
      <c r="L304" s="44"/>
      <c r="M304" s="220" t="s">
        <v>1</v>
      </c>
      <c r="N304" s="221" t="s">
        <v>41</v>
      </c>
      <c r="O304" s="91"/>
      <c r="P304" s="222">
        <f>O304*H304</f>
        <v>0</v>
      </c>
      <c r="Q304" s="222">
        <v>0</v>
      </c>
      <c r="R304" s="222">
        <f>Q304*H304</f>
        <v>0</v>
      </c>
      <c r="S304" s="222">
        <v>0</v>
      </c>
      <c r="T304" s="223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4" t="s">
        <v>436</v>
      </c>
      <c r="AT304" s="224" t="s">
        <v>120</v>
      </c>
      <c r="AU304" s="224" t="s">
        <v>83</v>
      </c>
      <c r="AY304" s="17" t="s">
        <v>118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7" t="s">
        <v>81</v>
      </c>
      <c r="BK304" s="225">
        <f>ROUND(I304*H304,2)</f>
        <v>0</v>
      </c>
      <c r="BL304" s="17" t="s">
        <v>436</v>
      </c>
      <c r="BM304" s="224" t="s">
        <v>461</v>
      </c>
    </row>
    <row r="305" s="2" customFormat="1" ht="24.15" customHeight="1">
      <c r="A305" s="38"/>
      <c r="B305" s="39"/>
      <c r="C305" s="212" t="s">
        <v>462</v>
      </c>
      <c r="D305" s="212" t="s">
        <v>120</v>
      </c>
      <c r="E305" s="213" t="s">
        <v>463</v>
      </c>
      <c r="F305" s="214" t="s">
        <v>464</v>
      </c>
      <c r="G305" s="215" t="s">
        <v>289</v>
      </c>
      <c r="H305" s="216">
        <v>1</v>
      </c>
      <c r="I305" s="217"/>
      <c r="J305" s="218">
        <f>ROUND(I305*H305,2)</f>
        <v>0</v>
      </c>
      <c r="K305" s="219"/>
      <c r="L305" s="44"/>
      <c r="M305" s="220" t="s">
        <v>1</v>
      </c>
      <c r="N305" s="221" t="s">
        <v>41</v>
      </c>
      <c r="O305" s="91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4" t="s">
        <v>436</v>
      </c>
      <c r="AT305" s="224" t="s">
        <v>120</v>
      </c>
      <c r="AU305" s="224" t="s">
        <v>83</v>
      </c>
      <c r="AY305" s="17" t="s">
        <v>118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7" t="s">
        <v>81</v>
      </c>
      <c r="BK305" s="225">
        <f>ROUND(I305*H305,2)</f>
        <v>0</v>
      </c>
      <c r="BL305" s="17" t="s">
        <v>436</v>
      </c>
      <c r="BM305" s="224" t="s">
        <v>465</v>
      </c>
    </row>
    <row r="306" s="2" customFormat="1" ht="16.5" customHeight="1">
      <c r="A306" s="38"/>
      <c r="B306" s="39"/>
      <c r="C306" s="212" t="s">
        <v>466</v>
      </c>
      <c r="D306" s="212" t="s">
        <v>120</v>
      </c>
      <c r="E306" s="213" t="s">
        <v>467</v>
      </c>
      <c r="F306" s="214" t="s">
        <v>468</v>
      </c>
      <c r="G306" s="215" t="s">
        <v>289</v>
      </c>
      <c r="H306" s="216">
        <v>1</v>
      </c>
      <c r="I306" s="217"/>
      <c r="J306" s="218">
        <f>ROUND(I306*H306,2)</f>
        <v>0</v>
      </c>
      <c r="K306" s="219"/>
      <c r="L306" s="44"/>
      <c r="M306" s="220" t="s">
        <v>1</v>
      </c>
      <c r="N306" s="221" t="s">
        <v>41</v>
      </c>
      <c r="O306" s="91"/>
      <c r="P306" s="222">
        <f>O306*H306</f>
        <v>0</v>
      </c>
      <c r="Q306" s="222">
        <v>0</v>
      </c>
      <c r="R306" s="222">
        <f>Q306*H306</f>
        <v>0</v>
      </c>
      <c r="S306" s="222">
        <v>0</v>
      </c>
      <c r="T306" s="223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4" t="s">
        <v>436</v>
      </c>
      <c r="AT306" s="224" t="s">
        <v>120</v>
      </c>
      <c r="AU306" s="224" t="s">
        <v>83</v>
      </c>
      <c r="AY306" s="17" t="s">
        <v>118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7" t="s">
        <v>81</v>
      </c>
      <c r="BK306" s="225">
        <f>ROUND(I306*H306,2)</f>
        <v>0</v>
      </c>
      <c r="BL306" s="17" t="s">
        <v>436</v>
      </c>
      <c r="BM306" s="224" t="s">
        <v>469</v>
      </c>
    </row>
    <row r="307" s="12" customFormat="1" ht="22.8" customHeight="1">
      <c r="A307" s="12"/>
      <c r="B307" s="196"/>
      <c r="C307" s="197"/>
      <c r="D307" s="198" t="s">
        <v>75</v>
      </c>
      <c r="E307" s="210" t="s">
        <v>470</v>
      </c>
      <c r="F307" s="210" t="s">
        <v>471</v>
      </c>
      <c r="G307" s="197"/>
      <c r="H307" s="197"/>
      <c r="I307" s="200"/>
      <c r="J307" s="211">
        <f>BK307</f>
        <v>0</v>
      </c>
      <c r="K307" s="197"/>
      <c r="L307" s="202"/>
      <c r="M307" s="203"/>
      <c r="N307" s="204"/>
      <c r="O307" s="204"/>
      <c r="P307" s="205">
        <f>SUM(P308:P309)</f>
        <v>0</v>
      </c>
      <c r="Q307" s="204"/>
      <c r="R307" s="205">
        <f>SUM(R308:R309)</f>
        <v>0</v>
      </c>
      <c r="S307" s="204"/>
      <c r="T307" s="206">
        <f>SUM(T308:T309)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7" t="s">
        <v>140</v>
      </c>
      <c r="AT307" s="208" t="s">
        <v>75</v>
      </c>
      <c r="AU307" s="208" t="s">
        <v>81</v>
      </c>
      <c r="AY307" s="207" t="s">
        <v>118</v>
      </c>
      <c r="BK307" s="209">
        <f>SUM(BK308:BK309)</f>
        <v>0</v>
      </c>
    </row>
    <row r="308" s="2" customFormat="1" ht="16.5" customHeight="1">
      <c r="A308" s="38"/>
      <c r="B308" s="39"/>
      <c r="C308" s="212" t="s">
        <v>472</v>
      </c>
      <c r="D308" s="212" t="s">
        <v>120</v>
      </c>
      <c r="E308" s="213" t="s">
        <v>473</v>
      </c>
      <c r="F308" s="214" t="s">
        <v>474</v>
      </c>
      <c r="G308" s="215" t="s">
        <v>289</v>
      </c>
      <c r="H308" s="216">
        <v>1</v>
      </c>
      <c r="I308" s="217"/>
      <c r="J308" s="218">
        <f>ROUND(I308*H308,2)</f>
        <v>0</v>
      </c>
      <c r="K308" s="219"/>
      <c r="L308" s="44"/>
      <c r="M308" s="220" t="s">
        <v>1</v>
      </c>
      <c r="N308" s="221" t="s">
        <v>41</v>
      </c>
      <c r="O308" s="91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3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4" t="s">
        <v>436</v>
      </c>
      <c r="AT308" s="224" t="s">
        <v>120</v>
      </c>
      <c r="AU308" s="224" t="s">
        <v>83</v>
      </c>
      <c r="AY308" s="17" t="s">
        <v>118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7" t="s">
        <v>81</v>
      </c>
      <c r="BK308" s="225">
        <f>ROUND(I308*H308,2)</f>
        <v>0</v>
      </c>
      <c r="BL308" s="17" t="s">
        <v>436</v>
      </c>
      <c r="BM308" s="224" t="s">
        <v>475</v>
      </c>
    </row>
    <row r="309" s="2" customFormat="1" ht="44.25" customHeight="1">
      <c r="A309" s="38"/>
      <c r="B309" s="39"/>
      <c r="C309" s="212" t="s">
        <v>476</v>
      </c>
      <c r="D309" s="212" t="s">
        <v>120</v>
      </c>
      <c r="E309" s="213" t="s">
        <v>477</v>
      </c>
      <c r="F309" s="214" t="s">
        <v>478</v>
      </c>
      <c r="G309" s="215" t="s">
        <v>289</v>
      </c>
      <c r="H309" s="216">
        <v>1</v>
      </c>
      <c r="I309" s="217"/>
      <c r="J309" s="218">
        <f>ROUND(I309*H309,2)</f>
        <v>0</v>
      </c>
      <c r="K309" s="219"/>
      <c r="L309" s="44"/>
      <c r="M309" s="270" t="s">
        <v>1</v>
      </c>
      <c r="N309" s="271" t="s">
        <v>41</v>
      </c>
      <c r="O309" s="272"/>
      <c r="P309" s="273">
        <f>O309*H309</f>
        <v>0</v>
      </c>
      <c r="Q309" s="273">
        <v>0</v>
      </c>
      <c r="R309" s="273">
        <f>Q309*H309</f>
        <v>0</v>
      </c>
      <c r="S309" s="273">
        <v>0</v>
      </c>
      <c r="T309" s="27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4" t="s">
        <v>436</v>
      </c>
      <c r="AT309" s="224" t="s">
        <v>120</v>
      </c>
      <c r="AU309" s="224" t="s">
        <v>83</v>
      </c>
      <c r="AY309" s="17" t="s">
        <v>118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7" t="s">
        <v>81</v>
      </c>
      <c r="BK309" s="225">
        <f>ROUND(I309*H309,2)</f>
        <v>0</v>
      </c>
      <c r="BL309" s="17" t="s">
        <v>436</v>
      </c>
      <c r="BM309" s="224" t="s">
        <v>479</v>
      </c>
    </row>
    <row r="310" s="2" customFormat="1" ht="6.96" customHeight="1">
      <c r="A310" s="38"/>
      <c r="B310" s="66"/>
      <c r="C310" s="67"/>
      <c r="D310" s="67"/>
      <c r="E310" s="67"/>
      <c r="F310" s="67"/>
      <c r="G310" s="67"/>
      <c r="H310" s="67"/>
      <c r="I310" s="67"/>
      <c r="J310" s="67"/>
      <c r="K310" s="67"/>
      <c r="L310" s="44"/>
      <c r="M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</row>
  </sheetData>
  <sheetProtection sheet="1" autoFilter="0" formatColumns="0" formatRows="0" objects="1" scenarios="1" spinCount="100000" saltValue="TLMlTWRyzAq+SrVkZ86xlR78zpOLO/0xtXx4XNe4QKlJh626SuHsy6XGU8XFgHhwHsAUjMQXMoKkSxzzSzy7hA==" hashValue="/oL6xDg7eo4LNPKRZbjpuR3Fv/S2bcZRIXWQ5nrVqMgtcyx8siObM/rUJqGi3QVac3byRtMBpVbRyJJJ2HoEOw==" algorithmName="SHA-512" password="CC35"/>
  <autoFilter ref="C124:K309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PC-ZDENEK\Administrator</dc:creator>
  <cp:lastModifiedBy>PC-ZDENEK\Administrator</cp:lastModifiedBy>
  <dcterms:created xsi:type="dcterms:W3CDTF">2026-01-19T06:56:12Z</dcterms:created>
  <dcterms:modified xsi:type="dcterms:W3CDTF">2026-01-19T06:56:13Z</dcterms:modified>
</cp:coreProperties>
</file>