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Práca\VZ molac\Břeclav\1 Výzva\"/>
    </mc:Choice>
  </mc:AlternateContent>
  <xr:revisionPtr revIDLastSave="0" documentId="8_{634B09B8-E8B5-48D3-A2C8-491D7D497A58}" xr6:coauthVersionLast="47" xr6:coauthVersionMax="47" xr10:uidLastSave="{00000000-0000-0000-0000-000000000000}"/>
  <bookViews>
    <workbookView xWindow="-120" yWindow="-120" windowWidth="20730" windowHeight="11160" tabRatio="962" xr2:uid="{00000000-000D-0000-FFFF-FFFF00000000}"/>
  </bookViews>
  <sheets>
    <sheet name="Učebna" sheetId="28" r:id="rId1"/>
  </sheets>
  <calcPr calcId="181029" iterateDelta="1E-4"/>
</workbook>
</file>

<file path=xl/calcChain.xml><?xml version="1.0" encoding="utf-8"?>
<calcChain xmlns="http://schemas.openxmlformats.org/spreadsheetml/2006/main">
  <c r="G135" i="28" l="1"/>
  <c r="H135" i="28" s="1"/>
  <c r="F135" i="28"/>
  <c r="G30" i="28"/>
  <c r="H30" i="28" s="1"/>
  <c r="F30" i="28"/>
  <c r="F66" i="28"/>
  <c r="F67" i="28"/>
  <c r="F68" i="28"/>
  <c r="G68" i="28"/>
  <c r="H68" i="28" s="1"/>
  <c r="G140" i="28"/>
  <c r="H140" i="28" s="1"/>
  <c r="F140" i="28"/>
  <c r="G31" i="28"/>
  <c r="H31" i="28" s="1"/>
  <c r="F31" i="28"/>
  <c r="G29" i="28"/>
  <c r="H29" i="28" s="1"/>
  <c r="F29" i="28"/>
  <c r="G134" i="28"/>
  <c r="H134" i="28" s="1"/>
  <c r="F134" i="28"/>
  <c r="G117" i="28"/>
  <c r="H117" i="28" s="1"/>
  <c r="F117" i="28"/>
  <c r="G116" i="28"/>
  <c r="H116" i="28" s="1"/>
  <c r="F116" i="28"/>
  <c r="F11" i="28"/>
  <c r="G11" i="28"/>
  <c r="H11" i="28" s="1"/>
  <c r="G129" i="28" l="1"/>
  <c r="H129" i="28" s="1"/>
  <c r="F129" i="28"/>
  <c r="G130" i="28"/>
  <c r="H130" i="28" s="1"/>
  <c r="F130" i="28"/>
  <c r="G131" i="28"/>
  <c r="H131" i="28" s="1"/>
  <c r="F131" i="28"/>
  <c r="G127" i="28"/>
  <c r="H127" i="28" s="1"/>
  <c r="F127" i="28"/>
  <c r="G128" i="28"/>
  <c r="H128" i="28" s="1"/>
  <c r="F128" i="28"/>
  <c r="G28" i="28"/>
  <c r="H28" i="28" s="1"/>
  <c r="F28" i="28"/>
  <c r="G132" i="28"/>
  <c r="H132" i="28" s="1"/>
  <c r="F132" i="28"/>
  <c r="G126" i="28"/>
  <c r="H126" i="28" s="1"/>
  <c r="F126" i="28"/>
  <c r="G52" i="28" l="1"/>
  <c r="H52" i="28" s="1"/>
  <c r="F52" i="28"/>
  <c r="G26" i="28"/>
  <c r="H26" i="28" s="1"/>
  <c r="F26" i="28"/>
  <c r="G25" i="28"/>
  <c r="H25" i="28" s="1"/>
  <c r="F25" i="28"/>
  <c r="G18" i="28"/>
  <c r="H18" i="28" s="1"/>
  <c r="F18" i="28"/>
  <c r="F12" i="28"/>
  <c r="G12" i="28"/>
  <c r="H12" i="28" s="1"/>
  <c r="G61" i="28" l="1"/>
  <c r="H61" i="28" s="1"/>
  <c r="F61" i="28"/>
  <c r="G19" i="28" l="1"/>
  <c r="H19" i="28" s="1"/>
  <c r="F19" i="28"/>
  <c r="G62" i="28"/>
  <c r="H62" i="28" s="1"/>
  <c r="F62" i="28"/>
  <c r="G24" i="28"/>
  <c r="H24" i="28" s="1"/>
  <c r="F24" i="28"/>
  <c r="G142" i="28" l="1"/>
  <c r="H142" i="28" s="1"/>
  <c r="F142" i="28"/>
  <c r="G125" i="28"/>
  <c r="H125" i="28" s="1"/>
  <c r="G133" i="28"/>
  <c r="H133" i="28" s="1"/>
  <c r="G136" i="28"/>
  <c r="H136" i="28" s="1"/>
  <c r="F125" i="28"/>
  <c r="F133" i="28"/>
  <c r="F136" i="28"/>
  <c r="G118" i="28"/>
  <c r="H118" i="28" s="1"/>
  <c r="G119" i="28"/>
  <c r="H119" i="28" s="1"/>
  <c r="G120" i="28"/>
  <c r="H120" i="28" s="1"/>
  <c r="F118" i="28"/>
  <c r="F119" i="28"/>
  <c r="F120" i="28"/>
  <c r="G108" i="28"/>
  <c r="H108" i="28" s="1"/>
  <c r="G109" i="28"/>
  <c r="H109" i="28" s="1"/>
  <c r="G110" i="28"/>
  <c r="H110" i="28" s="1"/>
  <c r="G111" i="28"/>
  <c r="H111" i="28" s="1"/>
  <c r="F108" i="28"/>
  <c r="F109" i="28"/>
  <c r="F110" i="28"/>
  <c r="F111" i="28"/>
  <c r="G102" i="28"/>
  <c r="H102" i="28" s="1"/>
  <c r="G103" i="28"/>
  <c r="H103" i="28" s="1"/>
  <c r="F102" i="28"/>
  <c r="F103" i="28"/>
  <c r="G94" i="28"/>
  <c r="H94" i="28" s="1"/>
  <c r="G95" i="28"/>
  <c r="H95" i="28" s="1"/>
  <c r="G96" i="28"/>
  <c r="H96" i="28" s="1"/>
  <c r="G97" i="28"/>
  <c r="H97" i="28" s="1"/>
  <c r="F94" i="28"/>
  <c r="F95" i="28"/>
  <c r="F96" i="28"/>
  <c r="F97" i="28"/>
  <c r="G75" i="28"/>
  <c r="H75" i="28" s="1"/>
  <c r="G76" i="28"/>
  <c r="H76" i="28" s="1"/>
  <c r="G77" i="28"/>
  <c r="H77" i="28" s="1"/>
  <c r="G78" i="28"/>
  <c r="H78" i="28" s="1"/>
  <c r="G79" i="28"/>
  <c r="H79" i="28" s="1"/>
  <c r="G80" i="28"/>
  <c r="H80" i="28" s="1"/>
  <c r="G81" i="28"/>
  <c r="H81" i="28" s="1"/>
  <c r="G82" i="28"/>
  <c r="H82" i="28" s="1"/>
  <c r="G83" i="28"/>
  <c r="H83" i="28" s="1"/>
  <c r="G84" i="28"/>
  <c r="H84" i="28" s="1"/>
  <c r="G85" i="28"/>
  <c r="H85" i="28" s="1"/>
  <c r="G86" i="28"/>
  <c r="H86" i="28" s="1"/>
  <c r="G87" i="28"/>
  <c r="H87" i="28" s="1"/>
  <c r="G88" i="28"/>
  <c r="H88" i="28" s="1"/>
  <c r="G89" i="28"/>
  <c r="H89" i="28" s="1"/>
  <c r="F75" i="28"/>
  <c r="F76" i="28"/>
  <c r="F77" i="28"/>
  <c r="F78" i="28"/>
  <c r="F79" i="28"/>
  <c r="F80" i="28"/>
  <c r="F81" i="28"/>
  <c r="F82" i="28"/>
  <c r="F83" i="28"/>
  <c r="F84" i="28"/>
  <c r="F85" i="28"/>
  <c r="F86" i="28"/>
  <c r="F87" i="28"/>
  <c r="F88" i="28"/>
  <c r="F89" i="28"/>
  <c r="G67" i="28"/>
  <c r="H67" i="28" s="1"/>
  <c r="G69" i="28"/>
  <c r="H69" i="28" s="1"/>
  <c r="G70" i="28"/>
  <c r="H70" i="28" s="1"/>
  <c r="F69" i="28"/>
  <c r="F70" i="28"/>
  <c r="H53" i="28"/>
  <c r="F53" i="28"/>
  <c r="G47" i="28"/>
  <c r="H47" i="28" s="1"/>
  <c r="G48" i="28"/>
  <c r="H48" i="28" s="1"/>
  <c r="F47" i="28"/>
  <c r="F48" i="28"/>
  <c r="G36" i="28"/>
  <c r="H36" i="28" s="1"/>
  <c r="G37" i="28"/>
  <c r="H37" i="28" s="1"/>
  <c r="G38" i="28"/>
  <c r="H38" i="28" s="1"/>
  <c r="G39" i="28"/>
  <c r="H39" i="28" s="1"/>
  <c r="G40" i="28"/>
  <c r="H40" i="28" s="1"/>
  <c r="G41" i="28"/>
  <c r="H41" i="28" s="1"/>
  <c r="G42" i="28"/>
  <c r="H42" i="28" s="1"/>
  <c r="F36" i="28"/>
  <c r="F37" i="28"/>
  <c r="F38" i="28"/>
  <c r="F39" i="28"/>
  <c r="F40" i="28"/>
  <c r="F41" i="28"/>
  <c r="F42" i="28"/>
  <c r="G27" i="28"/>
  <c r="H27" i="28" s="1"/>
  <c r="H32" i="28" s="1"/>
  <c r="F27" i="28"/>
  <c r="F32" i="28" s="1"/>
  <c r="G20" i="28"/>
  <c r="H20" i="28" s="1"/>
  <c r="F20" i="28"/>
  <c r="G9" i="28"/>
  <c r="H9" i="28" s="1"/>
  <c r="G10" i="28"/>
  <c r="H10" i="28" s="1"/>
  <c r="G13" i="28"/>
  <c r="H13" i="28" s="1"/>
  <c r="F9" i="28"/>
  <c r="F10" i="28"/>
  <c r="F13" i="28"/>
  <c r="F71" i="28" l="1"/>
  <c r="G93" i="28"/>
  <c r="H93" i="28" s="1"/>
  <c r="H98" i="28" s="1"/>
  <c r="F93" i="28"/>
  <c r="F98" i="28" s="1"/>
  <c r="G101" i="28" l="1"/>
  <c r="H101" i="28" s="1"/>
  <c r="H104" i="28" s="1"/>
  <c r="F101" i="28"/>
  <c r="F104" i="28" s="1"/>
  <c r="G141" i="28" l="1"/>
  <c r="H141" i="28" s="1"/>
  <c r="H143" i="28" s="1"/>
  <c r="F141" i="28"/>
  <c r="F143" i="28" s="1"/>
  <c r="G74" i="28" l="1"/>
  <c r="H74" i="28" s="1"/>
  <c r="H90" i="28" s="1"/>
  <c r="F74" i="28"/>
  <c r="F90" i="28" s="1"/>
  <c r="G115" i="28" l="1"/>
  <c r="H115" i="28" s="1"/>
  <c r="H121" i="28" s="1"/>
  <c r="F115" i="28"/>
  <c r="F121" i="28" s="1"/>
  <c r="G124" i="28"/>
  <c r="H124" i="28" s="1"/>
  <c r="H137" i="28" s="1"/>
  <c r="F124" i="28"/>
  <c r="F137" i="28" s="1"/>
  <c r="G107" i="28"/>
  <c r="H107" i="28" s="1"/>
  <c r="H112" i="28" s="1"/>
  <c r="F107" i="28"/>
  <c r="F112" i="28" s="1"/>
  <c r="G60" i="28" l="1"/>
  <c r="H60" i="28" s="1"/>
  <c r="H63" i="28" s="1"/>
  <c r="F60" i="28"/>
  <c r="F63" i="28" s="1"/>
  <c r="G66" i="28"/>
  <c r="H66" i="28" s="1"/>
  <c r="H71" i="28" s="1"/>
  <c r="G8" i="28" l="1"/>
  <c r="H8" i="28" s="1"/>
  <c r="H14" i="28" s="1"/>
  <c r="F8" i="28"/>
  <c r="F14" i="28" s="1"/>
  <c r="G17" i="28"/>
  <c r="H17" i="28" s="1"/>
  <c r="H21" i="28" s="1"/>
  <c r="F17" i="28"/>
  <c r="F21" i="28" s="1"/>
  <c r="G56" i="28" l="1"/>
  <c r="H56" i="28" s="1"/>
  <c r="H57" i="28" s="1"/>
  <c r="F56" i="28"/>
  <c r="F57" i="28" s="1"/>
  <c r="G46" i="28"/>
  <c r="H46" i="28" s="1"/>
  <c r="H49" i="28" s="1"/>
  <c r="F46" i="28"/>
  <c r="F49" i="28" s="1"/>
  <c r="G35" i="28"/>
  <c r="H35" i="28" s="1"/>
  <c r="H43" i="28" s="1"/>
  <c r="F35" i="28"/>
  <c r="F43" i="28" s="1"/>
  <c r="H145" i="28" l="1"/>
  <c r="H149" i="28"/>
  <c r="H147" i="28" s="1"/>
</calcChain>
</file>

<file path=xl/sharedStrings.xml><?xml version="1.0" encoding="utf-8"?>
<sst xmlns="http://schemas.openxmlformats.org/spreadsheetml/2006/main" count="223" uniqueCount="189">
  <si>
    <t>Položka</t>
  </si>
  <si>
    <t>ks</t>
  </si>
  <si>
    <t>Cena celkem vč. DPH</t>
  </si>
  <si>
    <t>Učitelské pracoviště</t>
  </si>
  <si>
    <t>Žákovské pracoviště</t>
  </si>
  <si>
    <t xml:space="preserve">Celkem </t>
  </si>
  <si>
    <t>Celkem</t>
  </si>
  <si>
    <t>Ostatní náklady</t>
  </si>
  <si>
    <t>Specifikace</t>
  </si>
  <si>
    <t>Nábytek</t>
  </si>
  <si>
    <t>celkem bez DPH</t>
  </si>
  <si>
    <t>celkem s DPH</t>
  </si>
  <si>
    <t>CELKEM bez DPH</t>
  </si>
  <si>
    <t>DPH 21%</t>
  </si>
  <si>
    <t>jedn. cena s DPH</t>
  </si>
  <si>
    <t>jedn. cena bez DPH</t>
  </si>
  <si>
    <t>Vybavení pro projekci</t>
  </si>
  <si>
    <t>Skrytý pružinový pojezd za plochou tabule, zvedací mechanismus v rozsahu 45 cm s nastavením síly zdvihu jednoduchým otočením stavitelné matice. Rozsah nosnosti zdvihu 20 až 130 kg. Kovová konstrukce upravena vypalovací práškovou barvou dle vzorníku RAL, konstrukce s vodícím mechanismem mimo rám vlastní tabule eliminující přenos otřesů z tabule na projektor, možnost uchycení na zeď nebo na pojízdný rám.</t>
  </si>
  <si>
    <t>Laserový projektor</t>
  </si>
  <si>
    <t>Laserový dataprojektor s technologií 3LCD, RGB se závěrkou s kapalnými krystaly, rozlišení WXGA (1280x800) 16:10 a ultrakrátkou vzdáleností. Projektor bez lampy, se svítivostí min. 3800 lumenů, kontrastní poměr min. 2 500 000:1, extrémě dlouhou životností světelného laseru 20 000 hodin, kontrast 2 500 000:1, Audiovýstup, Audiovstup, min. 3x HDMI, VGA, repro min. 16W, korekce lichoběžníku. Včetně konzoly.</t>
  </si>
  <si>
    <t>Ozvučení</t>
  </si>
  <si>
    <t>Konzoly pro repro 2 ks</t>
  </si>
  <si>
    <t xml:space="preserve">Stavitelná konzola ošetřená vypalovací práškovou barvou </t>
  </si>
  <si>
    <t>Montáž repro vč. kabeláží</t>
  </si>
  <si>
    <t>Instalační práce</t>
  </si>
  <si>
    <t>revize s vystavením revizní zprávy</t>
  </si>
  <si>
    <t>Celková doprava dle koeficientu</t>
  </si>
  <si>
    <t>Rozměr tabule s křídly: 127 x 391 cm (16 : 10), 20 dotekových bodů. Dvaceti dotekové ovládání tabule umožnuje práci více uživatelů a to použitím doteku prstem, perem, popisovačem či jiným vhodným nástrojem. Všechny doteky umožnují simultánní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</si>
  <si>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Vodoinstalace</t>
  </si>
  <si>
    <t xml:space="preserve">Vodoinstalace </t>
  </si>
  <si>
    <t xml:space="preserve">Potrubí, příchytky, držáky </t>
  </si>
  <si>
    <t>PVC potrubí Ø 50 mm</t>
  </si>
  <si>
    <t>Prohlášení o provedení tlakové zkoušky</t>
  </si>
  <si>
    <t xml:space="preserve">provedení tlakové zkoušky </t>
  </si>
  <si>
    <t>Elektroinstalace</t>
  </si>
  <si>
    <t xml:space="preserve">CYKY 3x 2,5; zásuvky 230V </t>
  </si>
  <si>
    <t>Elektro revize</t>
  </si>
  <si>
    <t>Pomůcky</t>
  </si>
  <si>
    <t>Pojezd pro tabuli s konzolou</t>
  </si>
  <si>
    <t xml:space="preserve">Trojsvazková kabeláž pro stěnové vedení </t>
  </si>
  <si>
    <t>CYKY 3x 2,5; HDMI; UTP (bm)</t>
  </si>
  <si>
    <t>Drobný instalační materiál</t>
  </si>
  <si>
    <t>Konektory, svorky, příchytky min. 20ks</t>
  </si>
  <si>
    <t>Implementace a zavedení ovládacího programu, připojení k PC</t>
  </si>
  <si>
    <t>Zprovoznění dodaných technologií</t>
  </si>
  <si>
    <t>Montáž projekční techniky</t>
  </si>
  <si>
    <t>Pevné kotvení a uvedení do provozu</t>
  </si>
  <si>
    <t>Školení - projekce</t>
  </si>
  <si>
    <t>Min. 2 hod. školení lektorem na práci s projekcí s neomezenou kapacitou účastníků</t>
  </si>
  <si>
    <t>Ostatní vybavení</t>
  </si>
  <si>
    <t>Nástěnka</t>
  </si>
  <si>
    <t>Umožňuje ovládání všech oken současně, nebo jednotlivě s možností zastavení v libovolné výšce</t>
  </si>
  <si>
    <t>Montáž el. zatemnění</t>
  </si>
  <si>
    <t>Klimatizace</t>
  </si>
  <si>
    <t>Zatemnění</t>
  </si>
  <si>
    <t>Podlaha</t>
  </si>
  <si>
    <t>Malba</t>
  </si>
  <si>
    <t>Stavební přípomoc</t>
  </si>
  <si>
    <t>Lokální oškrábání maleb</t>
  </si>
  <si>
    <t xml:space="preserve">m², včetně penetrace a lokálního zapravení sádrou, přebroušení </t>
  </si>
  <si>
    <t>Penetrace</t>
  </si>
  <si>
    <t xml:space="preserve">m², penetrační univerzální nátěr stěn a stropů </t>
  </si>
  <si>
    <t xml:space="preserve">Malba </t>
  </si>
  <si>
    <t xml:space="preserve">m², základní bílá dvojnásobná </t>
  </si>
  <si>
    <t xml:space="preserve">Strhnutí PVC </t>
  </si>
  <si>
    <t>m2</t>
  </si>
  <si>
    <t>Frézování podkladu</t>
  </si>
  <si>
    <t xml:space="preserve">Zalití drážek </t>
  </si>
  <si>
    <t>Příprava pro stěrku</t>
  </si>
  <si>
    <t>Likvidace staré krytiny a odvoz</t>
  </si>
  <si>
    <t>Penetrace a vylití stěrky</t>
  </si>
  <si>
    <t>Přebroušení stěrky a vysátí</t>
  </si>
  <si>
    <t xml:space="preserve">PVC </t>
  </si>
  <si>
    <t>Lepidlo na plochu</t>
  </si>
  <si>
    <t>Pokládka a svařování</t>
  </si>
  <si>
    <t>PVC sokl</t>
  </si>
  <si>
    <t>bm</t>
  </si>
  <si>
    <t>Soklování</t>
  </si>
  <si>
    <t>Lepidlo na sokly</t>
  </si>
  <si>
    <t>Přechodová lišta</t>
  </si>
  <si>
    <t>Montáž přechodek</t>
  </si>
  <si>
    <t>Demontážní práce</t>
  </si>
  <si>
    <t>Likvidace suti</t>
  </si>
  <si>
    <t>Přistavení kontejneru a ekologická likvidace.</t>
  </si>
  <si>
    <t>Likvidace vybavení</t>
  </si>
  <si>
    <t>Přistavení kontejneru a ekologická likvidace směsného odpadu.</t>
  </si>
  <si>
    <t>Bourací práce</t>
  </si>
  <si>
    <t>Bourání, drážkování, frézování, sekání.</t>
  </si>
  <si>
    <t>Zednické zapravení</t>
  </si>
  <si>
    <t>Zabetonování drážek, prostupů a otvorů. Zapravení hrubou omítkou, štukovou omítkou, mřížková armovací umělá tkanina.</t>
  </si>
  <si>
    <t>Celkové sestavení, vynošení, kotvení a montáž učebny</t>
  </si>
  <si>
    <t>Jistič do hlavního rozvaděče</t>
  </si>
  <si>
    <t>hlavní jistič 25A (3 fázový)</t>
  </si>
  <si>
    <t>Přívod z hlavního rozvaděče (m)</t>
  </si>
  <si>
    <t>CYKY 5x4,  samostatný ochranný vodič</t>
  </si>
  <si>
    <t>Zalití drážek</t>
  </si>
  <si>
    <t>Příprava na stěrku</t>
  </si>
  <si>
    <t>Zdroj NN 0 - 24V, plynulá regulace střídavého i stejnosměrného napětí, digitální displej, výstup pro učitele 6V a 12V/6A, výkon 10A, přepínač AC/DC na ovládacím panelu zdroje, výstupy pro připojení NN panelů na žákovských pracovištích, všechny napěťové vstupy jsou chráněny proti přetížení a zkratu</t>
  </si>
  <si>
    <t>El. rozvod v katedře a demostole</t>
  </si>
  <si>
    <t xml:space="preserve">Učitelské PC </t>
  </si>
  <si>
    <t>Podlaha - učitelský stupínek</t>
  </si>
  <si>
    <t>Vybudování učitelského stupínku m2</t>
  </si>
  <si>
    <t>PVC krytina (m²)</t>
  </si>
  <si>
    <t>Okopové lišty</t>
  </si>
  <si>
    <t>hliníková hrana se šroubovaným kotvením</t>
  </si>
  <si>
    <t>Vybourání stupínku</t>
  </si>
  <si>
    <t>demontážní práce</t>
  </si>
  <si>
    <t>Katedra multimediální</t>
  </si>
  <si>
    <t>CPU: Passmark V10 min. 12000 bodů bez přetaktování
Paměť: min. 16GB DDR4
Operační systém: plně kompatibilní s MS Windows,  s podporou připojení do domény
Kapacita disku: min. SSD 512GB, M.2 PCIe NVMe
Mechanika: jednotka DVD+/RW
Grafika: integrovaná
Konektivita: Wireless 802.11ac, LAN 10/100/1000, Bluetooth
Porty: 1x RJ45,
min. 4x USB 2.0, min. 4x USB 3.0, 1x
univerzální zvukový konektor typu Jack, 1x HDMI, 1x DisplayPort
Klávesnice USB s českou lokalizací + optická myš USB
Typ panelu: IPS
Technologie podsvícení: LED
Úhlopříčka: min. 23,5"
Rozlišení: FullHD 1920x1080
Poměr stran: 16:9
Povrch displeje: Matný
Jas: min. 250 cd/m2
Kontrast: min. 1000:1
Odezva: 5 ms
Pozorovací úhly (Horizontál/Vertikál): min. 170° / 170°
Konektory: VGA, HDMI
VESA kompatibilní: Ano
HDMI propojovací kabel s PC
kancelářský balíček Office Std 2019 OLP</t>
  </si>
  <si>
    <t>1200 x 900 mm
Korková nástěnka, rám z hliníkového profilu, zavěšení na stěnu.</t>
  </si>
  <si>
    <t>Repro aktivní stereo 20W</t>
  </si>
  <si>
    <t>2x reproduktor, celkový výkon min. 20W, napájení 230V, 1x propojovací kabel, 1x RCA kabel</t>
  </si>
  <si>
    <t>m², PVC min. tloušťka 1,5 mm, reakce výrobku na oheň dle EN13501-1, protikluznost dle ČSN744507</t>
  </si>
  <si>
    <t>Lepidlo</t>
  </si>
  <si>
    <t>lepidlo na PVC krytinu</t>
  </si>
  <si>
    <t>Mycí stůl</t>
  </si>
  <si>
    <t>Dálkový ovladač sdružený</t>
  </si>
  <si>
    <t>Demonstrační stůl pro fyziku 
(konglomerovaný kámen)</t>
  </si>
  <si>
    <t>Speciální montáž</t>
  </si>
  <si>
    <t xml:space="preserve">760 x 1600 x 600 mm (V x Š x H) - tolerance ±5%
Pracovní deska 25 mm s ABS hranou. V pracovní desce stolu bude průchodka průměru 70 mm pro kabeláž pro monitor. Konstrukce katedry z LTD 18 mm, dvojitá záda pro vedení veškeré kabeláže. Pojezd pro klávesnici pod pracovní deskou.
PC box: šíře 270 mm, v horní části PC boxu police, v zadní části PC boxu odvětrování perforovaným plechem (velikost otvoru min. 7 mm max.10 mm), uzavíratelný se zámkem.
Roletová skříňka: šíře 600 mm, 2x stavitelné police, horizontální roletová dvířka se zámkem.
Kovové prvky budou upraveny vypalovací barvou RAL dle výběru. </t>
  </si>
  <si>
    <t>Stavební podkladová deska</t>
  </si>
  <si>
    <t>Stavební mikroštěpková deska odolná proti vlhku, tloušťka min. 18mm. Povrchová úprava zajišťující neproznačení textury desky. (m²)</t>
  </si>
  <si>
    <t>rastr z LTD min. 600x600 mm, prostupy pro vedení médií, zaklopení nášlapnou vrstvou ze stavebních mikroštěpkových desek (tloušťka min. 18mm)</t>
  </si>
  <si>
    <t>Kovová konstrukce z plochooválu 38 x 20 mm, povrchová úprava kovové konstrukce vypalovací práškovou barvou RAL dle vzorníku, plastový sedák tvarovaný (min. prolis 10 mm, krempa 20 mm, materiál vyfukovaný polypropylen), bez opěráku, plastové kluzáky s možností vložení filcové nebo teflonové vložky. Výška 560 mm, s podnožníkem.</t>
  </si>
  <si>
    <t>Fixace venkovní jednotky</t>
  </si>
  <si>
    <t>Lichoběžníkový stůl</t>
  </si>
  <si>
    <t>Židle tvořená plastovou skořepinou se závrtnými maticemi, fixovanou k rámu. Rám židle je vyroben z ocelových profilů jako celosvařenec. Nosné profily rámu jsou plochoovál 38 x 20 mm o síle stěny min. 1,5 mm. Kovové prvky budou upraveny vypalovací barvou RAL dle výběru. Plastová skořepina vyrobena z výlisku PP s výztužnými žebry a průhmatem pro snadnou manipulaci, povrchová úprava odolná proti UV záření.</t>
  </si>
  <si>
    <t>Laboratorní skříňka kombinovaná</t>
  </si>
  <si>
    <t>Laboratorní stůl</t>
  </si>
  <si>
    <t>Laboratorní nástavec pro laboratorní pracoviště</t>
  </si>
  <si>
    <t>Laboratorní nástavec pro mycí stůl</t>
  </si>
  <si>
    <t>900 x 600 x 600 mm (V x Š x H) - tolerance ±5%
Pracovní deska (s přesahem): konglomerovaný kámen  o síle min. 20 mm 
Konstrukce: korpus LTD 18 mm, pevná lepená konstrukce, 
Mycí stůl s keramickým dřezem, baterie T+S, ve spodní části úložný prostor uzavíratelný</t>
  </si>
  <si>
    <t>900 x 900 x 600 mm (V x Š x H) - tolerance ±5%
Pracovní deska (s přesahem): konglomerovaný kámen  o síle min. 20 mm 
Konstrukce: korpus LTD 18 mm, pevná lepená konstrukce, 
Otevřená skříň s prostorem pro laboratorní židli.</t>
  </si>
  <si>
    <t>Nástavec laboratorního stolu (skříňky) v ocelové konstrukci plochoovál a médiového komínu s umístěním zásuvek na 230V - 3x, nízké napětí (24V) - 1x</t>
  </si>
  <si>
    <t>900 x 1500 x 600 mm (V x Š x H) - tolerance ±5%
Pracovní deska (s přesahem): konglomerovaný kámen  o síle min. 20 mm s úkosem pro snadnější pohyb kolem pracovního stolu. Tvar přizpůsoben konstrukci skříňky. 
Konstrukce: korpus LTD 18 mm, pevná lepená konstrukce.
Zásuvková skřnka s boční otevřenou policí (3 části) a prostorem pro laboratorní židli.</t>
  </si>
  <si>
    <t>Bojler</t>
  </si>
  <si>
    <t xml:space="preserve">Osazení samostatné rozvodnice </t>
  </si>
  <si>
    <t>PVC zápustná rozvodnice uzavíratelná 24 modulová, 1x proudový chránič, 1x hlavní vypínač, 6x jistič B16A, 1x jistič B10A</t>
  </si>
  <si>
    <t>El. rozvod v laboratorní nástavbě</t>
  </si>
  <si>
    <t>NN panel se zdířkami pro jednosměrný i střídavý proud</t>
  </si>
  <si>
    <t xml:space="preserve">SCY 2 x 6 pozlacený </t>
  </si>
  <si>
    <t>Připojení rozvodů k laboratornímu pracovišti</t>
  </si>
  <si>
    <t>Vyvedení NN na laboratornímu pracovišti</t>
  </si>
  <si>
    <t>El. rozvod k bojleru</t>
  </si>
  <si>
    <t>El. rozvod ke klimatizaci</t>
  </si>
  <si>
    <t>El. rozvod k ozvučení</t>
  </si>
  <si>
    <t>napojení mycích stolů</t>
  </si>
  <si>
    <t>Napojení mycích stolů</t>
  </si>
  <si>
    <t>Zásobník teplé vody min. 6 l, vestavný do mycího stolu.</t>
  </si>
  <si>
    <t>900 x 2130 x 600 mm  (V x Š x H) - tolerance ±5%
Pracovní deska: konglomerovaný kámen  o síle min. 20 mm 
Konstrukce: korpus LTD 18 mm, pevná lepená konstrukce, 
Vybavení: 
1x dvoudveřová skříňka s min. 1x stavitelnou policí šíře 900 mm
1x dvoudveřová skříňka s min. 1x stavitelnou policí šíře 600 mm
1x zásuvková skříňka pro umístění NN zdroje šíře 630 mm</t>
  </si>
  <si>
    <t>Umyvadlo</t>
  </si>
  <si>
    <t>umyvadlo s baterií vč. keramického obkladu.</t>
  </si>
  <si>
    <t>Připojení digestoře</t>
  </si>
  <si>
    <t>příprava a dopojení digestoře na rozvody vody</t>
  </si>
  <si>
    <t>Výměna zásuvek</t>
  </si>
  <si>
    <t>Výměna stávajících zásuvek 230V za nové</t>
  </si>
  <si>
    <t>Nová dvířka ke stávající skříňové sestavě</t>
  </si>
  <si>
    <t>Demontáž, montáž</t>
  </si>
  <si>
    <t>Demontáž a montáž nových dvířek na stávající skříňovou sestavu.</t>
  </si>
  <si>
    <t>Rozmístění, pevná montáž</t>
  </si>
  <si>
    <t>Doprava nábytku a montáže</t>
  </si>
  <si>
    <t>Roletové, elektrické zatemnění ve vodících lištách</t>
  </si>
  <si>
    <t>2270 x 1300 mm - tolerance ±10%
elektrické roletové zatemnění vedené ve vodících lištách s vnitřními plastovými vodiči a zipovým zavíráním pro zamezení vytržení stínící folie, kovový oválný tubus osazen navíjecím systémem, folie-látka je nehořlavá, pro zvýšení mechanické odolnosti a trvanlivosti min. 30% skleněného vlákna, neprůhledná látka zajišťující absolutní tmu. 
(nutno zaměřit na místě)</t>
  </si>
  <si>
    <t>2270 x 1120 mm - tolerance ±10%
elektrické roletové zatemnění vedené ve vodících lištách s vnitřními plastovými vodiči a zipovým zavíráním pro zamezení vytržení stínící folie, kovový oválný tubus osazen navíjecím systémem, folie-látka je nehořlavá, pro zvýšení mechanické odolnosti a trvanlivosti min. 30% skleněného vlákna, neprůhledná látka zajišťující absolutní tmu. 
(nutno zaměřit na místě)</t>
  </si>
  <si>
    <t>2270 x 1520 mm - tolerance ±10%
elektrické roletové zatemnění vedené ve vodících lištách s vnitřními plastovými vodiči a zipovým zavíráním pro zamezení vytržení stínící folie, kovový oválný tubus osazen navíjecím systémem, folie-látka je nehořlavá, pro zvýšení mechanické odolnosti a trvanlivosti min. 30% skleněného vlákna, neprůhledná látka zajišťující absolutní tmu. 
(nutno zaměřit na místě)</t>
  </si>
  <si>
    <t>Dodávka níže uvedených komponent pro stávající vysoké skříně. 
Požadujeme:
40x dvířka z LTD materiálu, včetně pantů a úchytky. 
8x čelo šuplíku z LTD materiálu, včetně a 2ks úchytek.
4x skleněná dvířka, včetně pantů a úchytky
24x zámek
Nutno zaměřit na místě.</t>
  </si>
  <si>
    <t>Pracovní deska</t>
  </si>
  <si>
    <t>Výměna pracovní desky k digestoři. Pracovní deska o síle 25 mm s odolnou folií HPL, min. 0,8 mm. Rozměr 1000 x 750 mm.</t>
  </si>
  <si>
    <r>
      <t xml:space="preserve">Regulovatelný zdroj nízkonapěťový 
</t>
    </r>
    <r>
      <rPr>
        <b/>
        <sz val="10"/>
        <color rgb="FFFF0000"/>
        <rFont val="Verdana"/>
        <family val="2"/>
        <charset val="238"/>
      </rPr>
      <t>VZOREK ZDROJE VČETNĚ KATALOGOVÉHO LISTU</t>
    </r>
  </si>
  <si>
    <t xml:space="preserve">760 x 1200 x 600 mm (V x Š x H) - tolerance ±10%
Pracovní deska: z MDF o síle 18 mm, ABS hrany 2 mm šedá, Konstrukce: kovová, trubková Ø 38 mm  s háčkem (2x) s povrchovou úpravou práškovou vypalovací barvou v odstínech dle vzorníku RAL. Nohy jsou opatřeny rektifikačními šrouby. Stolová deska je s rámem spojena pomocí závrtných matic a šroubů s metrickým závitem.
</t>
  </si>
  <si>
    <t xml:space="preserve">760 x 1200 x 520 mm (V x Š x H) - tolerance ±10%
Pracovní deska: z MDF o síle 18 mm , ABS hrany 2 mm šedá, Konstrukce: kovová, trubková Ø 38 mm s háčkem (2x) s povrchovou úpravou práškovou vypalovací barvou v odstínech dle vzorníku RAL. Nohy jsou opatřeny rektifikačními šrouby. Stolová deska je s rámem spojena pomocí závrtných matic a šroubů s metrickým závitem.
</t>
  </si>
  <si>
    <r>
      <t xml:space="preserve">Žákovská židle plastová - (pevná, plochooválná podnož)
</t>
    </r>
    <r>
      <rPr>
        <b/>
        <sz val="10"/>
        <color rgb="FFFF0000"/>
        <rFont val="Verdana"/>
        <family val="2"/>
        <charset val="238"/>
      </rPr>
      <t>VZOREK ŽIDLE</t>
    </r>
  </si>
  <si>
    <r>
      <t xml:space="preserve">Pracovní židle - plastová 
</t>
    </r>
    <r>
      <rPr>
        <b/>
        <sz val="10"/>
        <color rgb="FFFF0000"/>
        <rFont val="Verdana"/>
        <family val="2"/>
        <charset val="238"/>
      </rPr>
      <t>VZOREK ŽIDLE</t>
    </r>
  </si>
  <si>
    <t>Instalace konzoly pro venkovní jednotku do horního prostoru (nad učebnou) včetně prostupu stropu.</t>
  </si>
  <si>
    <t>Vyvedení médií do chladiče ve zvoleném prostoru nad místností učebny včetně drobných stavebních úprav v rámci místnosti učebny i prostoru pro fixavi venkovní jednotky. Včetně instalace, zprovoznění, odzkoušení.</t>
  </si>
  <si>
    <r>
      <t xml:space="preserve">Roletové, elektrické zatemnění ve vodících lištách
</t>
    </r>
    <r>
      <rPr>
        <b/>
        <sz val="10"/>
        <color rgb="FFFF0000"/>
        <rFont val="Verdana"/>
        <family val="2"/>
        <charset val="238"/>
      </rPr>
      <t xml:space="preserve">
VZOREK MECHANISMU VČETNĚ POUŽITÉ STÍNÍCÍ FÓLIE (DEMONSTRACE ZAVÍRÁNÍ).</t>
    </r>
  </si>
  <si>
    <t>Demontáž stávajícího vybavení, podlahového obkladu</t>
  </si>
  <si>
    <r>
      <t xml:space="preserve">Interaktivní tabule, 87", 16:10, 20 dotyků 
</t>
    </r>
    <r>
      <rPr>
        <b/>
        <sz val="10"/>
        <color rgb="FFFF0000"/>
        <rFont val="Verdana"/>
        <family val="2"/>
        <charset val="238"/>
      </rPr>
      <t>KATALOGOVÝ LIST</t>
    </r>
  </si>
  <si>
    <t>Vnitřní nástěnná klimatizační jednotka max. 45 dB, venkovní kondenzační jednotka, CU potrubí vč. tepelné izolace (split) kom. kab., lišty, odvod kondenzátu do laboratorních stolů. Nutné zaměřit na místě pro řešení venkovní jednotky.</t>
  </si>
  <si>
    <r>
      <t xml:space="preserve">Obdelníkový stůl
</t>
    </r>
    <r>
      <rPr>
        <b/>
        <sz val="10"/>
        <color rgb="FFFF0000"/>
        <rFont val="Verdana"/>
        <family val="2"/>
        <charset val="238"/>
      </rPr>
      <t>VZOREK PRACOVNÍ DESKY VČETNĚ ZÁVRTNÉ MATICE MIN. 0,5 m²</t>
    </r>
  </si>
  <si>
    <r>
      <t xml:space="preserve">Mycí stůl 
</t>
    </r>
    <r>
      <rPr>
        <b/>
        <sz val="10"/>
        <color rgb="FFFF0000"/>
        <rFont val="Verdana"/>
        <family val="2"/>
        <charset val="238"/>
      </rPr>
      <t>VZOREK DESKY CCA 25 CM²</t>
    </r>
  </si>
  <si>
    <t>Bezdrátové senzory</t>
  </si>
  <si>
    <t>Bezdrátový senzor CO2; Bezdrátový optický senzor rozpuštěného kyslíku; Bezdrátový senzor vodivosti; Bezdrátový senzor plynného O2; Bezdrátový kolorimetr a turbidimetr. Včetně příslušenství a metodiky.</t>
  </si>
  <si>
    <t>Certifikace</t>
  </si>
  <si>
    <t>Příprava pro revizi certifikovaným pracovníkem (paragraf 250 dle čl. 190, nařízení vlády). Včetně předložení osvědčení - skupina 7.</t>
  </si>
  <si>
    <t>montážní práce, příprava pro přivedení odpadu do stávající sítě</t>
  </si>
  <si>
    <t>Instalační práce, vyvedení ovládání i napájení do výklenku oken a nastavení dálkového ovládání. Vyměření fixac e a nastavení stínících lišt</t>
  </si>
  <si>
    <t xml:space="preserve">Nástavec mycího stolu v ocelové konstrukci ohýbaný plochoovál a police LTD. </t>
  </si>
  <si>
    <t>Rozpočet pro ZŠ a MŠ Břeclav, Kupkova 1, příspěvková organizace
Učebna chemie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</si>
</sst>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Kč&quot;_-;\-* #,##0.00\ &quot;Kč&quot;_-;_-* &quot;-&quot;??\ &quot;Kč&quot;_-;_-@_-"/>
    <numFmt numFmtId="164" formatCode="_-* #,##0\ &quot;Kč&quot;_-;\-* #,##0\ &quot;Kč&quot;_-;_-* &quot;-&quot;??\ &quot;Kč&quot;_-;_-@_-"/>
    <numFmt numFmtId="165" formatCode="#,##0\ &quot;Kč&quot;"/>
    <numFmt numFmtId="166" formatCode="[$-405]General"/>
    <numFmt numFmtId="167" formatCode="&quot; &quot;#,##0.00&quot; Kč &quot;;&quot;-&quot;#,##0.00&quot; Kč &quot;;&quot; -&quot;#&quot; Kč &quot;;&quot; &quot;@&quot; &quot;"/>
    <numFmt numFmtId="168" formatCode="_ * #,##0.00_)&quot;ź&quot;_ ;_ * \(#,##0.00\)&quot;ź&quot;_ ;_ * &quot;-&quot;??_)&quot;ź&quot;_ ;_ @_ "/>
    <numFmt numFmtId="169" formatCode="_ * #,##0.00_)_ź_ ;_ * \(#,##0.00\)_ź_ ;_ * &quot;-&quot;??_)_ź_ ;_ @_ "/>
    <numFmt numFmtId="170" formatCode="#,##0\ &quot;F&quot;;\-#,##0\ &quot;F&quot;"/>
    <numFmt numFmtId="171" formatCode="#,##0\ &quot;F&quot;;[Red]\-#,##0\ &quot;F&quot;"/>
    <numFmt numFmtId="172" formatCode="#,##0.\-"/>
    <numFmt numFmtId="173" formatCode="_-* #,##0\ &quot;zł&quot;_-;\-* #,##0\ &quot;zł&quot;_-;_-* &quot;-&quot;\ &quot;zł&quot;_-;_-@_-"/>
    <numFmt numFmtId="174" formatCode="&quot;$&quot;#,##0\ ;\(&quot;$&quot;#,##0\)"/>
    <numFmt numFmtId="175" formatCode="&quot;$&quot;* #,##0.00;&quot;$&quot;* \-#,##0.00"/>
    <numFmt numFmtId="176" formatCode="&quot;$&quot;#,##0.00_);[Red]\(&quot;$&quot;#,##0.00\)"/>
    <numFmt numFmtId="177" formatCode="0.0%"/>
    <numFmt numFmtId="178" formatCode="#,##0.00\ &quot;Kč&quot;"/>
    <numFmt numFmtId="179" formatCode="#,##0.00\ [$€-1]"/>
  </numFmts>
  <fonts count="71">
    <font>
      <sz val="10"/>
      <name val="Verdana"/>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Verdana"/>
      <family val="2"/>
      <charset val="238"/>
    </font>
    <font>
      <sz val="9"/>
      <name val="Verdana"/>
      <family val="2"/>
      <charset val="238"/>
    </font>
    <font>
      <b/>
      <sz val="9"/>
      <name val="Verdana"/>
      <family val="2"/>
      <charset val="238"/>
    </font>
    <font>
      <b/>
      <sz val="8"/>
      <name val="Verdana"/>
      <family val="2"/>
      <charset val="238"/>
    </font>
    <font>
      <b/>
      <u/>
      <sz val="9"/>
      <name val="Verdana"/>
      <family val="2"/>
      <charset val="238"/>
    </font>
    <font>
      <sz val="8"/>
      <name val="Verdana"/>
      <family val="2"/>
      <charset val="238"/>
    </font>
    <font>
      <u/>
      <sz val="10"/>
      <color indexed="12"/>
      <name val="Arial CE"/>
      <charset val="238"/>
    </font>
    <font>
      <sz val="10"/>
      <name val="Verdana"/>
      <family val="2"/>
      <charset val="238"/>
    </font>
    <font>
      <sz val="10"/>
      <name val="Verdana"/>
      <family val="2"/>
      <charset val="238"/>
    </font>
    <font>
      <u/>
      <sz val="10"/>
      <color indexed="12"/>
      <name val="Verdana"/>
      <family val="2"/>
      <charset val="238"/>
    </font>
    <font>
      <sz val="8"/>
      <name val="Verdana"/>
      <family val="2"/>
      <charset val="238"/>
    </font>
    <font>
      <sz val="10"/>
      <name val="Arial CE"/>
      <charset val="238"/>
    </font>
    <font>
      <sz val="10"/>
      <name val="Verdana"/>
      <family val="2"/>
      <charset val="238"/>
    </font>
    <font>
      <sz val="11"/>
      <color indexed="8"/>
      <name val="Calibri"/>
      <family val="2"/>
      <charset val="238"/>
    </font>
    <font>
      <sz val="11"/>
      <color indexed="8"/>
      <name val="Calibri"/>
      <family val="2"/>
      <charset val="238"/>
    </font>
    <font>
      <sz val="8"/>
      <name val="Verdana"/>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sz val="11"/>
      <color theme="1"/>
      <name val="Calibri"/>
      <family val="2"/>
      <charset val="238"/>
      <scheme val="minor"/>
    </font>
    <font>
      <sz val="11"/>
      <color rgb="FF000000"/>
      <name val="Calibri"/>
      <family val="2"/>
      <charset val="238"/>
    </font>
    <font>
      <u/>
      <sz val="11"/>
      <color theme="10"/>
      <name val="Calibri"/>
      <family val="2"/>
      <scheme val="minor"/>
    </font>
    <font>
      <u/>
      <sz val="11"/>
      <color theme="10"/>
      <name val="Calibri"/>
      <family val="2"/>
      <charset val="238"/>
      <scheme val="minor"/>
    </font>
    <font>
      <sz val="11"/>
      <color theme="1"/>
      <name val="Calibri"/>
      <family val="2"/>
      <scheme val="minor"/>
    </font>
    <font>
      <b/>
      <sz val="9"/>
      <color theme="0"/>
      <name val="Verdana"/>
      <family val="2"/>
      <charset val="238"/>
    </font>
    <font>
      <sz val="9"/>
      <color theme="0"/>
      <name val="Verdana"/>
      <family val="2"/>
      <charset val="238"/>
    </font>
    <font>
      <b/>
      <sz val="10"/>
      <color theme="0"/>
      <name val="Verdana"/>
      <family val="2"/>
      <charset val="238"/>
    </font>
    <font>
      <b/>
      <sz val="8"/>
      <name val="Trebuchet MS"/>
      <family val="2"/>
      <charset val="238"/>
    </font>
    <font>
      <b/>
      <sz val="9"/>
      <color theme="0"/>
      <name val="Trebuchet MS"/>
      <family val="2"/>
      <charset val="238"/>
    </font>
    <font>
      <sz val="8"/>
      <name val="Trebuchet MS"/>
      <family val="2"/>
      <charset val="238"/>
    </font>
    <font>
      <sz val="11"/>
      <color rgb="FF006100"/>
      <name val="Calibri"/>
      <family val="2"/>
      <charset val="238"/>
      <scheme val="minor"/>
    </font>
    <font>
      <sz val="10"/>
      <color rgb="FFFF0000"/>
      <name val="Arial"/>
      <family val="2"/>
      <charset val="238"/>
    </font>
    <font>
      <sz val="10"/>
      <color rgb="FF00B050"/>
      <name val="Arial"/>
      <family val="2"/>
      <charset val="238"/>
    </font>
    <font>
      <sz val="11"/>
      <name val="Calibri"/>
      <family val="2"/>
      <charset val="238"/>
      <scheme val="minor"/>
    </font>
    <font>
      <sz val="10"/>
      <color rgb="FF000000"/>
      <name val="Arial"/>
      <family val="2"/>
      <charset val="238"/>
    </font>
    <font>
      <sz val="11"/>
      <color rgb="FF9C6500"/>
      <name val="Calibri"/>
      <family val="2"/>
      <charset val="238"/>
      <scheme val="minor"/>
    </font>
    <font>
      <sz val="11"/>
      <color theme="4" tint="-0.499984740745262"/>
      <name val="Calibri"/>
      <family val="2"/>
      <charset val="238"/>
      <scheme val="minor"/>
    </font>
    <font>
      <sz val="10"/>
      <color rgb="FF00B0F0"/>
      <name val="Arial"/>
      <family val="2"/>
      <charset val="238"/>
    </font>
    <font>
      <sz val="10"/>
      <color rgb="FFFF33CC"/>
      <name val="Arial"/>
      <family val="2"/>
      <charset val="238"/>
    </font>
    <font>
      <sz val="8"/>
      <name val="Verdana"/>
      <family val="2"/>
      <charset val="238"/>
    </font>
    <font>
      <sz val="14"/>
      <name val="Verdana"/>
      <family val="2"/>
      <charset val="238"/>
    </font>
    <font>
      <sz val="14"/>
      <color theme="0"/>
      <name val="Verdana"/>
      <family val="2"/>
      <charset val="238"/>
    </font>
    <font>
      <b/>
      <sz val="14"/>
      <color theme="0"/>
      <name val="Trebuchet MS"/>
      <family val="2"/>
      <charset val="238"/>
    </font>
    <font>
      <b/>
      <sz val="14"/>
      <color theme="0"/>
      <name val="Verdana"/>
      <family val="2"/>
      <charset val="238"/>
    </font>
    <font>
      <sz val="10"/>
      <color theme="1"/>
      <name val="Verdana"/>
      <family val="2"/>
      <charset val="238"/>
    </font>
    <font>
      <sz val="10"/>
      <color theme="0"/>
      <name val="Verdana"/>
      <family val="2"/>
      <charset val="238"/>
    </font>
    <font>
      <b/>
      <sz val="10"/>
      <name val="Verdana"/>
      <family val="2"/>
      <charset val="238"/>
    </font>
    <font>
      <b/>
      <sz val="10"/>
      <color rgb="FFFF0000"/>
      <name val="Verdana"/>
      <family val="2"/>
      <charset val="23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6" tint="-0.499984740745262"/>
        <bgColor indexed="64"/>
      </patternFill>
    </fill>
    <fill>
      <patternFill patternType="solid">
        <fgColor rgb="FFFFFF00"/>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2" tint="-0.24994659260841701"/>
        <bgColor rgb="FF92D050"/>
      </patternFill>
    </fill>
    <fill>
      <patternFill patternType="solid">
        <fgColor rgb="FFFFC000"/>
        <bgColor indexed="64"/>
      </patternFill>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medium">
        <color theme="1"/>
      </left>
      <right style="thin">
        <color theme="8" tint="-0.24994659260841701"/>
      </right>
      <top style="medium">
        <color theme="1"/>
      </top>
      <bottom style="double">
        <color theme="1"/>
      </bottom>
      <diagonal/>
    </border>
    <border>
      <left style="thin">
        <color theme="8" tint="-0.24994659260841701"/>
      </left>
      <right style="thin">
        <color theme="8" tint="-0.24994659260841701"/>
      </right>
      <top style="medium">
        <color theme="1"/>
      </top>
      <bottom style="double">
        <color theme="1"/>
      </bottom>
      <diagonal/>
    </border>
    <border>
      <left style="thin">
        <color theme="8" tint="-0.24994659260841701"/>
      </left>
      <right style="medium">
        <color theme="1"/>
      </right>
      <top style="medium">
        <color theme="1"/>
      </top>
      <bottom style="double">
        <color theme="1"/>
      </bottom>
      <diagonal/>
    </border>
    <border>
      <left/>
      <right/>
      <top style="double">
        <color theme="1"/>
      </top>
      <bottom style="thin">
        <color theme="8" tint="-0.24994659260841701"/>
      </bottom>
      <diagonal/>
    </border>
    <border>
      <left style="medium">
        <color theme="1"/>
      </left>
      <right/>
      <top style="double">
        <color theme="1"/>
      </top>
      <bottom style="thin">
        <color theme="8" tint="-0.24994659260841701"/>
      </bottom>
      <diagonal/>
    </border>
    <border>
      <left/>
      <right style="medium">
        <color theme="1"/>
      </right>
      <top style="double">
        <color theme="1"/>
      </top>
      <bottom style="thin">
        <color theme="8" tint="-0.24994659260841701"/>
      </bottom>
      <diagonal/>
    </border>
    <border>
      <left style="medium">
        <color theme="1"/>
      </left>
      <right style="thin">
        <color theme="8" tint="-0.24994659260841701"/>
      </right>
      <top style="thin">
        <color theme="8" tint="-0.24994659260841701"/>
      </top>
      <bottom style="thin">
        <color theme="8" tint="-0.24994659260841701"/>
      </bottom>
      <diagonal/>
    </border>
    <border>
      <left style="thin">
        <color theme="8" tint="-0.24994659260841701"/>
      </left>
      <right style="medium">
        <color theme="1"/>
      </right>
      <top style="thin">
        <color theme="8" tint="-0.24994659260841701"/>
      </top>
      <bottom style="thin">
        <color theme="8" tint="-0.24994659260841701"/>
      </bottom>
      <diagonal/>
    </border>
    <border>
      <left style="medium">
        <color theme="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medium">
        <color theme="1"/>
      </right>
      <top style="thin">
        <color theme="8" tint="-0.24994659260841701"/>
      </top>
      <bottom style="thin">
        <color theme="8" tint="-0.24994659260841701"/>
      </bottom>
      <diagonal/>
    </border>
    <border>
      <left style="medium">
        <color theme="1" tint="0.14993743705557422"/>
      </left>
      <right/>
      <top style="medium">
        <color theme="1" tint="0.14993743705557422"/>
      </top>
      <bottom/>
      <diagonal/>
    </border>
    <border>
      <left/>
      <right/>
      <top style="medium">
        <color theme="1" tint="0.14993743705557422"/>
      </top>
      <bottom/>
      <diagonal/>
    </border>
    <border>
      <left/>
      <right style="medium">
        <color theme="1" tint="0.14993743705557422"/>
      </right>
      <top style="medium">
        <color theme="1" tint="0.14993743705557422"/>
      </top>
      <bottom/>
      <diagonal/>
    </border>
    <border>
      <left style="medium">
        <color theme="1" tint="0.14993743705557422"/>
      </left>
      <right/>
      <top/>
      <bottom style="medium">
        <color theme="1" tint="0.14993743705557422"/>
      </bottom>
      <diagonal/>
    </border>
    <border>
      <left/>
      <right/>
      <top/>
      <bottom style="medium">
        <color theme="1" tint="0.14993743705557422"/>
      </bottom>
      <diagonal/>
    </border>
    <border>
      <left/>
      <right style="medium">
        <color theme="1" tint="0.14993743705557422"/>
      </right>
      <top/>
      <bottom style="medium">
        <color theme="1" tint="0.14993743705557422"/>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medium">
        <color theme="1"/>
      </right>
      <top style="thin">
        <color theme="8" tint="-0.24994659260841701"/>
      </top>
      <bottom/>
      <diagonal/>
    </border>
    <border>
      <left style="medium">
        <color theme="1"/>
      </left>
      <right style="thin">
        <color theme="8" tint="-0.24994659260841701"/>
      </right>
      <top style="thin">
        <color theme="8" tint="-0.24994659260841701"/>
      </top>
      <bottom style="medium">
        <color theme="1"/>
      </bottom>
      <diagonal/>
    </border>
    <border>
      <left style="thin">
        <color theme="8" tint="-0.24994659260841701"/>
      </left>
      <right style="thin">
        <color theme="8" tint="-0.24994659260841701"/>
      </right>
      <top style="thin">
        <color theme="8" tint="-0.24994659260841701"/>
      </top>
      <bottom style="medium">
        <color theme="1"/>
      </bottom>
      <diagonal/>
    </border>
    <border>
      <left style="thin">
        <color theme="8" tint="-0.24994659260841701"/>
      </left>
      <right style="medium">
        <color theme="1"/>
      </right>
      <top style="thin">
        <color theme="8" tint="-0.24994659260841701"/>
      </top>
      <bottom style="medium">
        <color theme="1"/>
      </bottom>
      <diagonal/>
    </border>
    <border>
      <left style="thin">
        <color theme="8" tint="-0.24994659260841701"/>
      </left>
      <right style="thin">
        <color theme="8" tint="-0.24994659260841701"/>
      </right>
      <top style="thin">
        <color theme="8" tint="-0.24994659260841701"/>
      </top>
      <bottom style="medium">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s>
  <cellStyleXfs count="334">
    <xf numFmtId="0" fontId="0" fillId="0" borderId="0"/>
    <xf numFmtId="168" fontId="24" fillId="0" borderId="0" applyFill="0" applyBorder="0" applyAlignment="0"/>
    <xf numFmtId="169" fontId="24" fillId="0" borderId="0" applyFill="0" applyBorder="0" applyAlignment="0"/>
    <xf numFmtId="170" fontId="24" fillId="0" borderId="0" applyFill="0" applyBorder="0" applyAlignment="0"/>
    <xf numFmtId="171" fontId="24" fillId="0" borderId="0" applyFill="0" applyBorder="0" applyAlignment="0"/>
    <xf numFmtId="0" fontId="25" fillId="0" borderId="0" applyFill="0" applyBorder="0" applyAlignment="0"/>
    <xf numFmtId="168" fontId="24" fillId="0" borderId="0" applyFill="0" applyBorder="0" applyAlignment="0"/>
    <xf numFmtId="0" fontId="25" fillId="0" borderId="0" applyFill="0" applyBorder="0" applyAlignment="0"/>
    <xf numFmtId="169" fontId="24" fillId="0" borderId="0" applyFill="0" applyBorder="0" applyAlignment="0"/>
    <xf numFmtId="38" fontId="26" fillId="0" borderId="0" applyFont="0" applyFill="0" applyBorder="0" applyAlignment="0" applyProtection="0"/>
    <xf numFmtId="40" fontId="26" fillId="0" borderId="0" applyFont="0" applyFill="0" applyBorder="0" applyAlignment="0" applyProtection="0"/>
    <xf numFmtId="172" fontId="27" fillId="0" borderId="0"/>
    <xf numFmtId="0" fontId="28" fillId="0" borderId="0" applyFont="0" applyFill="0" applyBorder="0" applyAlignment="0" applyProtection="0"/>
    <xf numFmtId="168" fontId="24" fillId="0" borderId="0" applyFont="0" applyFill="0" applyBorder="0" applyAlignment="0" applyProtection="0"/>
    <xf numFmtId="173" fontId="24" fillId="0" borderId="0" applyFont="0" applyFill="0" applyBorder="0" applyAlignment="0" applyProtection="0"/>
    <xf numFmtId="0" fontId="28" fillId="0" borderId="0" applyFont="0" applyFill="0" applyBorder="0" applyAlignment="0" applyProtection="0"/>
    <xf numFmtId="169" fontId="24" fillId="0" borderId="0" applyFont="0" applyFill="0" applyBorder="0" applyAlignment="0" applyProtection="0"/>
    <xf numFmtId="0" fontId="28" fillId="0" borderId="0" applyFont="0" applyFill="0" applyBorder="0" applyAlignment="0" applyProtection="0"/>
    <xf numFmtId="174" fontId="21" fillId="0" borderId="0" applyFont="0" applyFill="0" applyBorder="0" applyAlignment="0" applyProtection="0"/>
    <xf numFmtId="14" fontId="25" fillId="0" borderId="0" applyFill="0" applyBorder="0" applyAlignment="0"/>
    <xf numFmtId="9" fontId="21" fillId="0" borderId="0"/>
    <xf numFmtId="38" fontId="26" fillId="0" borderId="0" applyFont="0" applyFill="0" applyBorder="0" applyAlignment="0" applyProtection="0"/>
    <xf numFmtId="40" fontId="26" fillId="0" borderId="0" applyFont="0" applyFill="0" applyBorder="0" applyAlignment="0" applyProtection="0"/>
    <xf numFmtId="0" fontId="29" fillId="0" borderId="0" applyNumberFormat="0"/>
    <xf numFmtId="168" fontId="24" fillId="0" borderId="0" applyFill="0" applyBorder="0" applyAlignment="0"/>
    <xf numFmtId="169" fontId="24" fillId="0" borderId="0" applyFill="0" applyBorder="0" applyAlignment="0"/>
    <xf numFmtId="168" fontId="24" fillId="0" borderId="0" applyFill="0" applyBorder="0" applyAlignment="0"/>
    <xf numFmtId="0" fontId="30" fillId="0" borderId="0" applyFill="0" applyBorder="0" applyAlignment="0"/>
    <xf numFmtId="169" fontId="24" fillId="0" borderId="0" applyFill="0" applyBorder="0" applyAlignment="0"/>
    <xf numFmtId="167" fontId="43" fillId="0" borderId="0"/>
    <xf numFmtId="166" fontId="43" fillId="0" borderId="0"/>
    <xf numFmtId="38" fontId="31" fillId="2" borderId="0" applyNumberFormat="0" applyBorder="0" applyAlignment="0" applyProtection="0"/>
    <xf numFmtId="0" fontId="32" fillId="0" borderId="1" applyNumberFormat="0" applyAlignment="0" applyProtection="0">
      <alignment horizontal="left" vertical="center"/>
    </xf>
    <xf numFmtId="0" fontId="32" fillId="0" borderId="2">
      <alignment horizontal="left" vertical="center"/>
    </xf>
    <xf numFmtId="0" fontId="33" fillId="0" borderId="3" applyBorder="0"/>
    <xf numFmtId="0" fontId="3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4" fillId="0" borderId="0" applyNumberFormat="0" applyFill="0" applyBorder="0" applyAlignment="0" applyProtection="0"/>
    <xf numFmtId="0" fontId="1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5" fillId="0" borderId="0" applyNumberFormat="0" applyFill="0" applyBorder="0" applyAlignment="0" applyProtection="0"/>
    <xf numFmtId="10" fontId="31" fillId="3" borderId="4" applyNumberFormat="0" applyBorder="0" applyAlignment="0" applyProtection="0"/>
    <xf numFmtId="168" fontId="24" fillId="0" borderId="0" applyFill="0" applyBorder="0" applyAlignment="0"/>
    <xf numFmtId="169" fontId="24" fillId="0" borderId="0" applyFill="0" applyBorder="0" applyAlignment="0"/>
    <xf numFmtId="168" fontId="24" fillId="0" borderId="0" applyFill="0" applyBorder="0" applyAlignment="0"/>
    <xf numFmtId="0" fontId="35" fillId="0" borderId="0" applyFill="0" applyBorder="0" applyAlignment="0"/>
    <xf numFmtId="169" fontId="24" fillId="0" borderId="0" applyFill="0" applyBorder="0" applyAlignment="0"/>
    <xf numFmtId="175" fontId="36" fillId="0" borderId="0"/>
    <xf numFmtId="0" fontId="22" fillId="0" borderId="0" applyNumberFormat="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42"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5"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3" fillId="0" borderId="0" applyFont="0" applyFill="0" applyBorder="0" applyAlignment="0" applyProtection="0"/>
    <xf numFmtId="44" fontId="10"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0" fontId="37" fillId="0" borderId="0"/>
    <xf numFmtId="0" fontId="21" fillId="0" borderId="0"/>
    <xf numFmtId="0" fontId="17" fillId="0" borderId="0"/>
    <xf numFmtId="0" fontId="12" fillId="0" borderId="0"/>
    <xf numFmtId="0" fontId="28" fillId="0" borderId="0"/>
    <xf numFmtId="0" fontId="12" fillId="0" borderId="0"/>
    <xf numFmtId="0" fontId="28" fillId="0" borderId="0"/>
    <xf numFmtId="0" fontId="21" fillId="0" borderId="0"/>
    <xf numFmtId="0" fontId="10" fillId="0" borderId="0"/>
    <xf numFmtId="0" fontId="21" fillId="0" borderId="0"/>
    <xf numFmtId="0" fontId="10" fillId="0" borderId="0"/>
    <xf numFmtId="0" fontId="10" fillId="0" borderId="0"/>
    <xf numFmtId="0" fontId="10" fillId="0" borderId="0"/>
    <xf numFmtId="0" fontId="42" fillId="0" borderId="0"/>
    <xf numFmtId="0" fontId="20" fillId="0" borderId="0"/>
    <xf numFmtId="0" fontId="20" fillId="0" borderId="0"/>
    <xf numFmtId="0" fontId="20" fillId="0" borderId="0"/>
    <xf numFmtId="0" fontId="13" fillId="0" borderId="0"/>
    <xf numFmtId="0" fontId="12" fillId="0" borderId="0"/>
    <xf numFmtId="0" fontId="46" fillId="0" borderId="0"/>
    <xf numFmtId="0" fontId="16" fillId="0" borderId="0"/>
    <xf numFmtId="0" fontId="46" fillId="0" borderId="0"/>
    <xf numFmtId="0" fontId="46" fillId="0" borderId="0"/>
    <xf numFmtId="0" fontId="46"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10" fillId="0" borderId="0"/>
    <xf numFmtId="0" fontId="12" fillId="0" borderId="0"/>
    <xf numFmtId="0" fontId="10" fillId="0" borderId="0"/>
    <xf numFmtId="0" fontId="12" fillId="0" borderId="0"/>
    <xf numFmtId="0" fontId="12" fillId="0" borderId="0"/>
    <xf numFmtId="0" fontId="2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0"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xf numFmtId="0" fontId="12" fillId="0" borderId="0"/>
    <xf numFmtId="0" fontId="12" fillId="0" borderId="0"/>
    <xf numFmtId="0" fontId="12" fillId="0" borderId="0"/>
    <xf numFmtId="0" fontId="12" fillId="0" borderId="0"/>
    <xf numFmtId="0" fontId="28" fillId="0" borderId="0"/>
    <xf numFmtId="0" fontId="42" fillId="0" borderId="0"/>
    <xf numFmtId="0" fontId="28" fillId="0" borderId="0"/>
    <xf numFmtId="0" fontId="15" fillId="0" borderId="0"/>
    <xf numFmtId="0" fontId="12" fillId="0" borderId="0"/>
    <xf numFmtId="0" fontId="10" fillId="0" borderId="0"/>
    <xf numFmtId="0" fontId="10" fillId="0" borderId="0"/>
    <xf numFmtId="0" fontId="10" fillId="0" borderId="0"/>
    <xf numFmtId="0" fontId="15" fillId="0" borderId="0"/>
    <xf numFmtId="0" fontId="10" fillId="0" borderId="0"/>
    <xf numFmtId="0" fontId="28" fillId="0" borderId="0"/>
    <xf numFmtId="0" fontId="12" fillId="0" borderId="0"/>
    <xf numFmtId="0" fontId="12" fillId="0" borderId="0"/>
    <xf numFmtId="0" fontId="28" fillId="0" borderId="0"/>
    <xf numFmtId="0" fontId="38" fillId="0" borderId="0"/>
    <xf numFmtId="177" fontId="24" fillId="0" borderId="0" applyFont="0" applyFill="0" applyBorder="0" applyAlignment="0" applyProtection="0"/>
    <xf numFmtId="0" fontId="39" fillId="0" borderId="0"/>
    <xf numFmtId="9" fontId="23" fillId="0" borderId="0" applyFont="0" applyFill="0" applyBorder="0" applyAlignment="0" applyProtection="0"/>
    <xf numFmtId="0" fontId="40" fillId="0" borderId="0"/>
    <xf numFmtId="0" fontId="41" fillId="0" borderId="0"/>
    <xf numFmtId="0" fontId="38" fillId="0" borderId="0"/>
    <xf numFmtId="0" fontId="5" fillId="0" borderId="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23" fillId="0" borderId="0" applyFont="0" applyFill="0" applyBorder="0" applyAlignment="0" applyProtection="0"/>
    <xf numFmtId="44" fontId="10" fillId="0" borderId="0" applyFont="0" applyFill="0" applyBorder="0" applyAlignment="0" applyProtection="0"/>
    <xf numFmtId="0" fontId="5" fillId="0" borderId="0"/>
    <xf numFmtId="0" fontId="5" fillId="0" borderId="0"/>
    <xf numFmtId="0" fontId="5" fillId="0" borderId="0"/>
    <xf numFmtId="0" fontId="4" fillId="0" borderId="0"/>
    <xf numFmtId="0" fontId="10" fillId="0" borderId="0"/>
    <xf numFmtId="0" fontId="10" fillId="0" borderId="0"/>
    <xf numFmtId="0" fontId="10"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3" fillId="0" borderId="0"/>
    <xf numFmtId="0" fontId="21" fillId="0" borderId="0"/>
    <xf numFmtId="0" fontId="3" fillId="0" borderId="0"/>
    <xf numFmtId="0" fontId="21"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179" fontId="21" fillId="0" borderId="0"/>
    <xf numFmtId="179" fontId="21" fillId="0" borderId="0"/>
    <xf numFmtId="179" fontId="1" fillId="0" borderId="0"/>
    <xf numFmtId="179" fontId="1" fillId="0" borderId="0"/>
    <xf numFmtId="179" fontId="5" fillId="0" borderId="0"/>
    <xf numFmtId="179" fontId="1" fillId="0" borderId="0"/>
    <xf numFmtId="179" fontId="1" fillId="0" borderId="0"/>
    <xf numFmtId="179" fontId="1" fillId="0" borderId="0"/>
    <xf numFmtId="179" fontId="21" fillId="0" borderId="0"/>
    <xf numFmtId="179" fontId="1" fillId="0" borderId="0"/>
    <xf numFmtId="179" fontId="21" fillId="0" borderId="0"/>
    <xf numFmtId="179" fontId="1" fillId="0" borderId="0"/>
    <xf numFmtId="179" fontId="1" fillId="0" borderId="0"/>
    <xf numFmtId="179" fontId="1" fillId="0" borderId="0"/>
    <xf numFmtId="179" fontId="1" fillId="0" borderId="0"/>
    <xf numFmtId="178" fontId="56" fillId="6" borderId="4" applyNumberFormat="0" applyBorder="0" applyAlignment="0" applyProtection="0">
      <alignment horizontal="center" vertical="center" wrapText="1"/>
    </xf>
    <xf numFmtId="178" fontId="56" fillId="11" borderId="4" applyNumberFormat="0" applyBorder="0" applyProtection="0">
      <alignment horizontal="center" vertical="center" wrapText="1"/>
    </xf>
    <xf numFmtId="178" fontId="53" fillId="7" borderId="32" applyNumberFormat="0" applyBorder="0" applyProtection="0">
      <alignment horizontal="center" vertical="center" wrapText="1"/>
    </xf>
    <xf numFmtId="178" fontId="58" fillId="8" borderId="31">
      <alignment horizontal="center" vertical="center" wrapText="1"/>
    </xf>
    <xf numFmtId="178" fontId="59" fillId="9" borderId="4">
      <alignment horizontal="center" vertical="center" wrapText="1"/>
    </xf>
    <xf numFmtId="178" fontId="57" fillId="10" borderId="4">
      <alignment horizontal="center" vertical="center" wrapText="1"/>
    </xf>
    <xf numFmtId="179" fontId="55" fillId="0" borderId="31">
      <alignment wrapText="1"/>
    </xf>
    <xf numFmtId="179" fontId="54" fillId="0" borderId="31">
      <alignment wrapText="1"/>
    </xf>
    <xf numFmtId="179" fontId="60" fillId="0" borderId="31">
      <alignment wrapText="1"/>
    </xf>
    <xf numFmtId="178" fontId="61" fillId="0" borderId="4" applyNumberFormat="0">
      <alignment horizontal="right" wrapText="1"/>
    </xf>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44" fontId="21" fillId="0" borderId="0" applyFont="0" applyFill="0" applyBorder="0" applyAlignment="0" applyProtection="0"/>
  </cellStyleXfs>
  <cellXfs count="119">
    <xf numFmtId="0" fontId="0" fillId="0" borderId="0" xfId="0"/>
    <xf numFmtId="0" fontId="6" fillId="0" borderId="0" xfId="0" applyFont="1"/>
    <xf numFmtId="0" fontId="8" fillId="0" borderId="0" xfId="0" applyFont="1"/>
    <xf numFmtId="0" fontId="9" fillId="0" borderId="0" xfId="0" applyFont="1" applyAlignment="1">
      <alignment horizontal="center"/>
    </xf>
    <xf numFmtId="164" fontId="9" fillId="0" borderId="0" xfId="0" applyNumberFormat="1" applyFont="1" applyAlignment="1">
      <alignment horizontal="center"/>
    </xf>
    <xf numFmtId="0" fontId="8" fillId="0" borderId="11" xfId="0" applyFont="1" applyBorder="1"/>
    <xf numFmtId="0" fontId="8" fillId="0" borderId="11" xfId="0" applyFont="1" applyBorder="1" applyAlignment="1">
      <alignment horizontal="center"/>
    </xf>
    <xf numFmtId="164" fontId="8" fillId="0" borderId="11" xfId="50" applyNumberFormat="1" applyFont="1" applyBorder="1" applyAlignment="1">
      <alignment horizontal="center"/>
    </xf>
    <xf numFmtId="0" fontId="8" fillId="0" borderId="12" xfId="0" applyFont="1" applyBorder="1"/>
    <xf numFmtId="164" fontId="8" fillId="0" borderId="13" xfId="0" applyNumberFormat="1" applyFont="1" applyBorder="1" applyAlignment="1">
      <alignment horizontal="center"/>
    </xf>
    <xf numFmtId="0" fontId="5" fillId="0" borderId="0" xfId="0" applyFont="1"/>
    <xf numFmtId="0" fontId="49" fillId="5" borderId="14" xfId="0" applyFont="1" applyFill="1" applyBorder="1" applyAlignment="1">
      <alignment vertical="center"/>
    </xf>
    <xf numFmtId="0" fontId="48" fillId="5" borderId="7" xfId="0" applyFont="1" applyFill="1" applyBorder="1" applyAlignment="1">
      <alignment horizontal="center" vertical="center"/>
    </xf>
    <xf numFmtId="0" fontId="48" fillId="5" borderId="28" xfId="0" applyFont="1" applyFill="1" applyBorder="1" applyAlignment="1">
      <alignment horizontal="center" vertical="center"/>
    </xf>
    <xf numFmtId="0" fontId="7" fillId="0" borderId="0" xfId="0" applyFont="1" applyAlignment="1">
      <alignment horizontal="left"/>
    </xf>
    <xf numFmtId="0" fontId="50" fillId="0" borderId="0" xfId="0" applyFont="1" applyAlignment="1">
      <alignment horizontal="left"/>
    </xf>
    <xf numFmtId="0" fontId="5" fillId="0" borderId="0" xfId="0" applyFont="1" applyAlignment="1">
      <alignment vertical="center" wrapText="1"/>
    </xf>
    <xf numFmtId="165" fontId="6" fillId="0" borderId="7" xfId="139" applyNumberFormat="1" applyFont="1" applyBorder="1" applyAlignment="1">
      <alignment horizontal="right" vertical="center" wrapText="1"/>
    </xf>
    <xf numFmtId="164" fontId="6" fillId="0" borderId="7" xfId="0" applyNumberFormat="1" applyFont="1" applyBorder="1" applyAlignment="1">
      <alignment horizontal="right" vertical="center"/>
    </xf>
    <xf numFmtId="0" fontId="6" fillId="0" borderId="14" xfId="0" applyFont="1" applyBorder="1" applyAlignment="1">
      <alignment vertical="center" wrapText="1"/>
    </xf>
    <xf numFmtId="0" fontId="6" fillId="0" borderId="7" xfId="0" applyFont="1" applyBorder="1" applyAlignment="1">
      <alignment vertical="center" wrapText="1"/>
    </xf>
    <xf numFmtId="0" fontId="6" fillId="0" borderId="7" xfId="0" applyFont="1" applyBorder="1" applyAlignment="1">
      <alignment horizontal="center" vertical="center" wrapText="1"/>
    </xf>
    <xf numFmtId="165" fontId="6" fillId="0" borderId="7" xfId="0" applyNumberFormat="1" applyFont="1" applyBorder="1" applyAlignment="1">
      <alignment vertical="center"/>
    </xf>
    <xf numFmtId="165" fontId="6" fillId="0" borderId="15" xfId="0" applyNumberFormat="1" applyFont="1" applyBorder="1" applyAlignment="1">
      <alignment horizontal="right" vertical="center"/>
    </xf>
    <xf numFmtId="165" fontId="6" fillId="0" borderId="7" xfId="0" applyNumberFormat="1" applyFont="1" applyBorder="1" applyAlignment="1">
      <alignment horizontal="right" vertical="center"/>
    </xf>
    <xf numFmtId="0" fontId="48" fillId="5" borderId="7" xfId="0" applyFont="1" applyFill="1" applyBorder="1" applyAlignment="1">
      <alignment vertical="center" wrapText="1"/>
    </xf>
    <xf numFmtId="0" fontId="48" fillId="5" borderId="7" xfId="0" applyFont="1" applyFill="1" applyBorder="1" applyAlignment="1">
      <alignment horizontal="center" vertical="center" wrapText="1"/>
    </xf>
    <xf numFmtId="165" fontId="48" fillId="5" borderId="7" xfId="0" applyNumberFormat="1" applyFont="1" applyFill="1" applyBorder="1" applyAlignment="1">
      <alignment vertical="center"/>
    </xf>
    <xf numFmtId="164" fontId="48" fillId="5" borderId="7" xfId="0" applyNumberFormat="1" applyFont="1" applyFill="1" applyBorder="1" applyAlignment="1">
      <alignment horizontal="right" vertical="center"/>
    </xf>
    <xf numFmtId="0" fontId="6" fillId="0" borderId="14" xfId="197" applyFont="1" applyBorder="1" applyAlignment="1">
      <alignment horizontal="left" vertical="center" wrapText="1"/>
    </xf>
    <xf numFmtId="165" fontId="6" fillId="0" borderId="7" xfId="0" applyNumberFormat="1" applyFont="1" applyBorder="1" applyAlignment="1">
      <alignment horizontal="right" vertical="center" wrapText="1"/>
    </xf>
    <xf numFmtId="0" fontId="8" fillId="0" borderId="0" xfId="0" applyFont="1" applyAlignment="1">
      <alignment vertical="center"/>
    </xf>
    <xf numFmtId="0" fontId="5" fillId="0" borderId="0" xfId="0" applyFont="1" applyAlignment="1">
      <alignment vertical="center"/>
    </xf>
    <xf numFmtId="0" fontId="47" fillId="5" borderId="14" xfId="0" applyFont="1" applyFill="1" applyBorder="1" applyAlignment="1">
      <alignment horizontal="left" vertical="center"/>
    </xf>
    <xf numFmtId="0" fontId="51" fillId="5" borderId="7" xfId="0" applyFont="1" applyFill="1" applyBorder="1" applyAlignment="1">
      <alignment horizontal="left" vertical="center"/>
    </xf>
    <xf numFmtId="165" fontId="47" fillId="5" borderId="7" xfId="0" applyNumberFormat="1" applyFont="1" applyFill="1" applyBorder="1" applyAlignment="1">
      <alignment vertical="center"/>
    </xf>
    <xf numFmtId="164" fontId="47" fillId="5" borderId="7" xfId="50" applyNumberFormat="1" applyFont="1" applyFill="1" applyBorder="1" applyAlignment="1">
      <alignment horizontal="right" vertical="center"/>
    </xf>
    <xf numFmtId="165" fontId="47" fillId="5" borderId="15" xfId="0" applyNumberFormat="1" applyFont="1" applyFill="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7" xfId="0" applyFont="1" applyBorder="1" applyAlignment="1">
      <alignment horizontal="center" vertical="center"/>
    </xf>
    <xf numFmtId="164" fontId="8" fillId="0" borderId="17" xfId="50" applyNumberFormat="1" applyFont="1" applyBorder="1" applyAlignment="1">
      <alignment horizontal="center" vertical="center"/>
    </xf>
    <xf numFmtId="164" fontId="8" fillId="0" borderId="18" xfId="0" applyNumberFormat="1" applyFont="1" applyBorder="1" applyAlignment="1">
      <alignment horizontal="center" vertical="center"/>
    </xf>
    <xf numFmtId="0" fontId="10" fillId="0" borderId="0" xfId="0" applyFont="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7" xfId="0" applyFont="1" applyBorder="1" applyAlignment="1">
      <alignment horizontal="center" vertical="center"/>
    </xf>
    <xf numFmtId="164" fontId="7" fillId="0" borderId="17" xfId="50" applyNumberFormat="1" applyFont="1" applyBorder="1" applyAlignment="1">
      <alignment horizontal="center" vertical="center"/>
    </xf>
    <xf numFmtId="164" fontId="7" fillId="0" borderId="18" xfId="0" applyNumberFormat="1" applyFont="1" applyBorder="1" applyAlignment="1">
      <alignment horizontal="center" vertical="center"/>
    </xf>
    <xf numFmtId="0" fontId="47" fillId="0" borderId="14" xfId="0" applyFont="1" applyBorder="1" applyAlignment="1">
      <alignment horizontal="left" vertical="center"/>
    </xf>
    <xf numFmtId="165" fontId="47" fillId="0" borderId="7" xfId="0" applyNumberFormat="1" applyFont="1" applyBorder="1" applyAlignment="1">
      <alignment vertical="center"/>
    </xf>
    <xf numFmtId="0" fontId="47" fillId="5" borderId="27" xfId="0" applyFont="1" applyFill="1" applyBorder="1" applyAlignment="1">
      <alignment horizontal="left" vertical="center"/>
    </xf>
    <xf numFmtId="0" fontId="51" fillId="5" borderId="28" xfId="0" applyFont="1" applyFill="1" applyBorder="1" applyAlignment="1">
      <alignment horizontal="left" vertical="center"/>
    </xf>
    <xf numFmtId="165" fontId="47" fillId="5" borderId="30" xfId="0" applyNumberFormat="1" applyFont="1" applyFill="1" applyBorder="1" applyAlignment="1">
      <alignment vertical="center"/>
    </xf>
    <xf numFmtId="164" fontId="47" fillId="5" borderId="28" xfId="50" applyNumberFormat="1" applyFont="1" applyFill="1" applyBorder="1" applyAlignment="1">
      <alignment horizontal="right" vertical="center"/>
    </xf>
    <xf numFmtId="165" fontId="47" fillId="5" borderId="29" xfId="0" applyNumberFormat="1" applyFont="1" applyFill="1" applyBorder="1" applyAlignment="1">
      <alignment vertical="center"/>
    </xf>
    <xf numFmtId="0" fontId="52" fillId="0" borderId="0" xfId="0" applyFont="1" applyAlignment="1">
      <alignment vertical="center"/>
    </xf>
    <xf numFmtId="0" fontId="10" fillId="0" borderId="0" xfId="0" applyFont="1" applyAlignment="1">
      <alignment horizontal="center" vertical="center"/>
    </xf>
    <xf numFmtId="165" fontId="10" fillId="0" borderId="0" xfId="0" applyNumberFormat="1" applyFont="1" applyAlignment="1">
      <alignment horizontal="right" vertical="center"/>
    </xf>
    <xf numFmtId="165" fontId="10" fillId="0" borderId="0" xfId="0" applyNumberFormat="1" applyFont="1" applyAlignment="1">
      <alignment vertical="center"/>
    </xf>
    <xf numFmtId="165" fontId="8" fillId="0" borderId="0" xfId="0" applyNumberFormat="1" applyFont="1" applyAlignment="1">
      <alignment vertical="center"/>
    </xf>
    <xf numFmtId="0" fontId="63" fillId="0" borderId="0" xfId="0" applyFont="1" applyAlignment="1">
      <alignment vertical="center"/>
    </xf>
    <xf numFmtId="0" fontId="64" fillId="5" borderId="5" xfId="113" applyFont="1" applyFill="1" applyBorder="1" applyAlignment="1">
      <alignment vertical="center" wrapText="1"/>
    </xf>
    <xf numFmtId="0" fontId="65" fillId="5" borderId="1" xfId="0" applyFont="1" applyFill="1" applyBorder="1" applyAlignment="1">
      <alignment vertical="center"/>
    </xf>
    <xf numFmtId="164" fontId="66" fillId="5" borderId="1" xfId="50" applyNumberFormat="1" applyFont="1" applyFill="1" applyBorder="1" applyAlignment="1">
      <alignment horizontal="center" vertical="center"/>
    </xf>
    <xf numFmtId="0" fontId="66" fillId="5" borderId="1" xfId="0" applyFont="1" applyFill="1" applyBorder="1" applyAlignment="1">
      <alignment vertical="center"/>
    </xf>
    <xf numFmtId="165" fontId="66" fillId="5" borderId="6" xfId="0" applyNumberFormat="1" applyFont="1" applyFill="1" applyBorder="1" applyAlignment="1">
      <alignment vertical="center"/>
    </xf>
    <xf numFmtId="0" fontId="66" fillId="5" borderId="5" xfId="0" applyFont="1" applyFill="1" applyBorder="1" applyAlignment="1">
      <alignment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164" fontId="49" fillId="5" borderId="9" xfId="50" applyNumberFormat="1" applyFont="1" applyFill="1" applyBorder="1" applyAlignment="1">
      <alignment horizontal="center" vertical="center" wrapText="1"/>
    </xf>
    <xf numFmtId="164" fontId="49" fillId="5" borderId="9" xfId="0" applyNumberFormat="1" applyFont="1" applyFill="1" applyBorder="1" applyAlignment="1">
      <alignment horizontal="center" vertical="center"/>
    </xf>
    <xf numFmtId="164" fontId="49" fillId="5" borderId="10" xfId="0" applyNumberFormat="1" applyFont="1" applyFill="1" applyBorder="1" applyAlignment="1">
      <alignment horizontal="center" vertical="center"/>
    </xf>
    <xf numFmtId="0" fontId="5" fillId="0" borderId="14" xfId="0" applyFont="1" applyBorder="1" applyAlignment="1">
      <alignment horizontal="left" vertical="center" wrapText="1"/>
    </xf>
    <xf numFmtId="0" fontId="5" fillId="0" borderId="7" xfId="0" applyFont="1" applyBorder="1" applyAlignment="1">
      <alignment vertical="center" wrapText="1"/>
    </xf>
    <xf numFmtId="0" fontId="5" fillId="4" borderId="25" xfId="0" applyFont="1" applyFill="1" applyBorder="1" applyAlignment="1">
      <alignment horizontal="center" vertical="center"/>
    </xf>
    <xf numFmtId="165" fontId="5" fillId="0" borderId="25" xfId="0" applyNumberFormat="1" applyFont="1" applyBorder="1" applyAlignment="1">
      <alignment vertical="center"/>
    </xf>
    <xf numFmtId="165" fontId="5" fillId="0" borderId="25" xfId="139" applyNumberFormat="1" applyFont="1" applyBorder="1" applyAlignment="1">
      <alignment horizontal="right" vertical="center" wrapText="1"/>
    </xf>
    <xf numFmtId="164" fontId="5" fillId="0" borderId="25" xfId="0" applyNumberFormat="1" applyFont="1" applyBorder="1" applyAlignment="1">
      <alignment horizontal="right" vertical="center"/>
    </xf>
    <xf numFmtId="165" fontId="5" fillId="4" borderId="26" xfId="0" applyNumberFormat="1" applyFont="1" applyFill="1" applyBorder="1" applyAlignment="1">
      <alignment horizontal="right" vertical="center"/>
    </xf>
    <xf numFmtId="0" fontId="5" fillId="0" borderId="14" xfId="0" applyFont="1" applyBorder="1" applyAlignment="1">
      <alignment horizontal="left" vertical="center"/>
    </xf>
    <xf numFmtId="0" fontId="5" fillId="0" borderId="7" xfId="0" applyFont="1" applyBorder="1" applyAlignment="1">
      <alignment horizontal="center" vertical="center"/>
    </xf>
    <xf numFmtId="165" fontId="5" fillId="0" borderId="7" xfId="0" applyNumberFormat="1" applyFont="1" applyBorder="1" applyAlignment="1">
      <alignment horizontal="right" vertical="center"/>
    </xf>
    <xf numFmtId="165" fontId="5" fillId="0" borderId="7" xfId="139" applyNumberFormat="1" applyFont="1" applyBorder="1" applyAlignment="1">
      <alignment horizontal="right" vertical="center" wrapText="1"/>
    </xf>
    <xf numFmtId="164" fontId="5" fillId="0" borderId="7" xfId="0" applyNumberFormat="1" applyFont="1" applyBorder="1" applyAlignment="1">
      <alignment horizontal="right" vertical="center"/>
    </xf>
    <xf numFmtId="165" fontId="5" fillId="0" borderId="15" xfId="0" applyNumberFormat="1" applyFont="1" applyBorder="1" applyAlignment="1">
      <alignment horizontal="right" vertical="center"/>
    </xf>
    <xf numFmtId="0" fontId="5" fillId="0" borderId="7" xfId="0" applyFont="1" applyBorder="1" applyAlignment="1">
      <alignment horizontal="center" vertical="center" wrapText="1"/>
    </xf>
    <xf numFmtId="0" fontId="5" fillId="0" borderId="14" xfId="0" applyFont="1" applyBorder="1" applyAlignment="1">
      <alignment vertical="center" wrapText="1"/>
    </xf>
    <xf numFmtId="165" fontId="5" fillId="0" borderId="7" xfId="0" applyNumberFormat="1" applyFont="1" applyBorder="1" applyAlignment="1">
      <alignment vertical="center"/>
    </xf>
    <xf numFmtId="0" fontId="5" fillId="4" borderId="7" xfId="0" applyFont="1" applyFill="1" applyBorder="1" applyAlignment="1">
      <alignment vertical="center" wrapText="1"/>
    </xf>
    <xf numFmtId="0" fontId="67" fillId="0" borderId="14" xfId="0" applyFont="1" applyBorder="1" applyAlignment="1">
      <alignment horizontal="left" vertical="center" wrapText="1"/>
    </xf>
    <xf numFmtId="0" fontId="67" fillId="0" borderId="7" xfId="0" applyFont="1" applyBorder="1" applyAlignment="1">
      <alignment horizontal="left" vertical="center" wrapText="1"/>
    </xf>
    <xf numFmtId="0" fontId="5" fillId="0" borderId="7" xfId="139" applyFont="1" applyBorder="1" applyAlignment="1">
      <alignment horizontal="center" vertical="center" wrapText="1"/>
    </xf>
    <xf numFmtId="164" fontId="5" fillId="0" borderId="15" xfId="0" applyNumberFormat="1" applyFont="1" applyBorder="1" applyAlignment="1">
      <alignment horizontal="right" vertical="center"/>
    </xf>
    <xf numFmtId="0" fontId="5" fillId="0" borderId="7" xfId="0" applyFont="1" applyBorder="1" applyAlignment="1">
      <alignment horizontal="left" vertical="center" wrapText="1"/>
    </xf>
    <xf numFmtId="0" fontId="5" fillId="0" borderId="14" xfId="197" applyBorder="1" applyAlignment="1">
      <alignment horizontal="left" vertical="center" wrapText="1"/>
    </xf>
    <xf numFmtId="0" fontId="49" fillId="5" borderId="14" xfId="0" applyFont="1" applyFill="1" applyBorder="1" applyAlignment="1">
      <alignment horizontal="left" vertical="center"/>
    </xf>
    <xf numFmtId="0" fontId="68" fillId="5" borderId="7" xfId="0" applyFont="1" applyFill="1" applyBorder="1" applyAlignment="1">
      <alignment vertical="center" wrapText="1"/>
    </xf>
    <xf numFmtId="0" fontId="68" fillId="5" borderId="7" xfId="0" applyFont="1" applyFill="1" applyBorder="1" applyAlignment="1">
      <alignment horizontal="center" vertical="center" wrapText="1"/>
    </xf>
    <xf numFmtId="165" fontId="68" fillId="5" borderId="7" xfId="0" applyNumberFormat="1" applyFont="1" applyFill="1" applyBorder="1" applyAlignment="1">
      <alignment vertical="center"/>
    </xf>
    <xf numFmtId="165" fontId="49" fillId="5" borderId="7" xfId="0" applyNumberFormat="1" applyFont="1" applyFill="1" applyBorder="1" applyAlignment="1">
      <alignment vertical="center"/>
    </xf>
    <xf numFmtId="164" fontId="68" fillId="5" borderId="7" xfId="0" applyNumberFormat="1" applyFont="1" applyFill="1" applyBorder="1" applyAlignment="1">
      <alignment horizontal="right" vertical="center"/>
    </xf>
    <xf numFmtId="165" fontId="49" fillId="5" borderId="15" xfId="0" applyNumberFormat="1" applyFont="1" applyFill="1" applyBorder="1" applyAlignment="1">
      <alignment vertical="center"/>
    </xf>
    <xf numFmtId="0" fontId="49" fillId="5" borderId="14" xfId="121" applyFont="1" applyFill="1" applyBorder="1" applyAlignment="1">
      <alignment vertical="center"/>
    </xf>
    <xf numFmtId="165" fontId="49" fillId="0" borderId="7" xfId="0" applyNumberFormat="1" applyFont="1" applyBorder="1" applyAlignment="1">
      <alignment vertical="center"/>
    </xf>
    <xf numFmtId="0" fontId="49" fillId="5" borderId="14" xfId="121" applyFont="1" applyFill="1" applyBorder="1" applyAlignment="1">
      <alignment horizontal="left" vertical="center"/>
    </xf>
    <xf numFmtId="165" fontId="5" fillId="0" borderId="7" xfId="0" applyNumberFormat="1" applyFont="1" applyBorder="1" applyAlignment="1">
      <alignment horizontal="center" vertical="center"/>
    </xf>
    <xf numFmtId="165" fontId="69" fillId="0" borderId="15" xfId="0" applyNumberFormat="1" applyFont="1" applyBorder="1" applyAlignment="1">
      <alignment vertical="center"/>
    </xf>
    <xf numFmtId="0" fontId="49" fillId="0" borderId="7" xfId="0" applyFont="1" applyBorder="1" applyAlignment="1">
      <alignment vertical="center"/>
    </xf>
    <xf numFmtId="0" fontId="49" fillId="0" borderId="15" xfId="0" applyFont="1" applyBorder="1" applyAlignment="1">
      <alignment vertical="center"/>
    </xf>
    <xf numFmtId="0" fontId="69" fillId="0" borderId="0" xfId="0" applyFont="1" applyAlignment="1">
      <alignment vertical="center"/>
    </xf>
    <xf numFmtId="165" fontId="63" fillId="0" borderId="0" xfId="0" applyNumberFormat="1" applyFont="1" applyAlignment="1">
      <alignment vertical="center"/>
    </xf>
    <xf numFmtId="165" fontId="5" fillId="0" borderId="0" xfId="0" applyNumberFormat="1" applyFont="1" applyAlignment="1">
      <alignment vertical="center"/>
    </xf>
    <xf numFmtId="0" fontId="66" fillId="5" borderId="19" xfId="0" applyFont="1" applyFill="1" applyBorder="1" applyAlignment="1">
      <alignment horizontal="left" vertical="center" wrapText="1"/>
    </xf>
    <xf numFmtId="0" fontId="66" fillId="5" borderId="20" xfId="0" applyFont="1" applyFill="1" applyBorder="1" applyAlignment="1">
      <alignment horizontal="left" vertical="center"/>
    </xf>
    <xf numFmtId="0" fontId="66" fillId="5" borderId="21" xfId="0" applyFont="1" applyFill="1" applyBorder="1" applyAlignment="1">
      <alignment horizontal="left" vertical="center"/>
    </xf>
    <xf numFmtId="0" fontId="66" fillId="5" borderId="22" xfId="0" applyFont="1" applyFill="1" applyBorder="1" applyAlignment="1">
      <alignment horizontal="left" vertical="center"/>
    </xf>
    <xf numFmtId="0" fontId="66" fillId="5" borderId="23" xfId="0" applyFont="1" applyFill="1" applyBorder="1" applyAlignment="1">
      <alignment horizontal="left" vertical="center"/>
    </xf>
    <xf numFmtId="0" fontId="66" fillId="5" borderId="24" xfId="0" applyFont="1" applyFill="1" applyBorder="1" applyAlignment="1">
      <alignment horizontal="left" vertical="center"/>
    </xf>
  </cellXfs>
  <cellStyles count="334">
    <cellStyle name="ANDREA" xfId="319" xr:uid="{831BD5CA-7408-4028-83A6-BA068EBA4319}"/>
    <cellStyle name="Calc Currency (0)" xfId="1" xr:uid="{00000000-0005-0000-0000-000000000000}"/>
    <cellStyle name="Calc Currency (2)" xfId="2" xr:uid="{00000000-0005-0000-0000-000001000000}"/>
    <cellStyle name="Calc Percent (0)" xfId="3" xr:uid="{00000000-0005-0000-0000-000002000000}"/>
    <cellStyle name="Calc Percent (1)" xfId="4" xr:uid="{00000000-0005-0000-0000-000003000000}"/>
    <cellStyle name="Calc Percent (2)" xfId="5" xr:uid="{00000000-0005-0000-0000-000004000000}"/>
    <cellStyle name="Calc Units (0)" xfId="6" xr:uid="{00000000-0005-0000-0000-000005000000}"/>
    <cellStyle name="Calc Units (1)" xfId="7" xr:uid="{00000000-0005-0000-0000-000006000000}"/>
    <cellStyle name="Calc Units (2)" xfId="8" xr:uid="{00000000-0005-0000-0000-000007000000}"/>
    <cellStyle name="cárky [0]_laroux" xfId="9" xr:uid="{00000000-0005-0000-0000-000008000000}"/>
    <cellStyle name="cárky_laroux" xfId="10" xr:uid="{00000000-0005-0000-0000-000009000000}"/>
    <cellStyle name="Cena" xfId="11" xr:uid="{00000000-0005-0000-0000-00000A000000}"/>
    <cellStyle name="CENA BEZ DPH" xfId="314" xr:uid="{E6ACEBBB-B1BF-42AA-95FB-EE19EFC36F33}"/>
    <cellStyle name="Comma [0]_#6 Temps &amp; Contractors" xfId="12" xr:uid="{00000000-0005-0000-0000-00000B000000}"/>
    <cellStyle name="Comma [00]" xfId="13" xr:uid="{00000000-0005-0000-0000-00000C000000}"/>
    <cellStyle name="Comma_#6 Temps &amp; Contractors" xfId="14" xr:uid="{00000000-0005-0000-0000-00000D000000}"/>
    <cellStyle name="Currency [0]_#6 Temps &amp; Contractors" xfId="15" xr:uid="{00000000-0005-0000-0000-00000E000000}"/>
    <cellStyle name="Currency [00]" xfId="16" xr:uid="{00000000-0005-0000-0000-00000F000000}"/>
    <cellStyle name="Currency_#6 Temps &amp; Contractors" xfId="17" xr:uid="{00000000-0005-0000-0000-000010000000}"/>
    <cellStyle name="Currency0" xfId="18" xr:uid="{00000000-0005-0000-0000-000011000000}"/>
    <cellStyle name="Date Short" xfId="19" xr:uid="{00000000-0005-0000-0000-000012000000}"/>
    <cellStyle name="Discount" xfId="20" xr:uid="{00000000-0005-0000-0000-000013000000}"/>
    <cellStyle name="eárky [0]_laroux" xfId="21" xr:uid="{00000000-0005-0000-0000-000014000000}"/>
    <cellStyle name="eárky_laroux" xfId="22" xr:uid="{00000000-0005-0000-0000-000015000000}"/>
    <cellStyle name="Empty" xfId="23" xr:uid="{00000000-0005-0000-0000-000016000000}"/>
    <cellStyle name="Enter Currency (0)" xfId="24" xr:uid="{00000000-0005-0000-0000-000017000000}"/>
    <cellStyle name="Enter Currency (2)" xfId="25" xr:uid="{00000000-0005-0000-0000-000018000000}"/>
    <cellStyle name="Enter Units (0)" xfId="26" xr:uid="{00000000-0005-0000-0000-000019000000}"/>
    <cellStyle name="Enter Units (1)" xfId="27" xr:uid="{00000000-0005-0000-0000-00001A000000}"/>
    <cellStyle name="Enter Units (2)" xfId="28" xr:uid="{00000000-0005-0000-0000-00001B000000}"/>
    <cellStyle name="Excel Built-in Currency" xfId="29" xr:uid="{00000000-0005-0000-0000-00001C000000}"/>
    <cellStyle name="Excel Built-in Normal" xfId="30" xr:uid="{00000000-0005-0000-0000-00001D000000}"/>
    <cellStyle name="Grey" xfId="31" xr:uid="{00000000-0005-0000-0000-00001E000000}"/>
    <cellStyle name="Header1" xfId="32" xr:uid="{00000000-0005-0000-0000-00001F000000}"/>
    <cellStyle name="Header2" xfId="33" xr:uid="{00000000-0005-0000-0000-000020000000}"/>
    <cellStyle name="HPproduct" xfId="34" xr:uid="{00000000-0005-0000-0000-000021000000}"/>
    <cellStyle name="Hyperlink" xfId="35" xr:uid="{00000000-0005-0000-0000-000022000000}"/>
    <cellStyle name="Hypertextový odkaz 2" xfId="36" xr:uid="{00000000-0005-0000-0000-000023000000}"/>
    <cellStyle name="Hypertextový odkaz 2 2" xfId="37" xr:uid="{00000000-0005-0000-0000-000024000000}"/>
    <cellStyle name="Hypertextový odkaz 2 3" xfId="38" xr:uid="{00000000-0005-0000-0000-000025000000}"/>
    <cellStyle name="Hypertextový odkaz 3" xfId="39" xr:uid="{00000000-0005-0000-0000-000026000000}"/>
    <cellStyle name="Hypertextový odkaz 3 2" xfId="40" xr:uid="{00000000-0005-0000-0000-000027000000}"/>
    <cellStyle name="Hypertextový odkaz 4" xfId="41" xr:uid="{00000000-0005-0000-0000-000028000000}"/>
    <cellStyle name="Input [yellow]" xfId="42" xr:uid="{00000000-0005-0000-0000-000029000000}"/>
    <cellStyle name="JANA" xfId="322" xr:uid="{10DAAC17-D7A7-4BB8-8E78-C698A0C81099}"/>
    <cellStyle name="KLÁRA" xfId="320" xr:uid="{B23C0BE0-393E-48FF-B921-319ABEC43256}"/>
    <cellStyle name="Link Currency (0)" xfId="43" xr:uid="{00000000-0005-0000-0000-00002A000000}"/>
    <cellStyle name="Link Currency (2)" xfId="44" xr:uid="{00000000-0005-0000-0000-00002B000000}"/>
    <cellStyle name="Link Units (0)" xfId="45" xr:uid="{00000000-0005-0000-0000-00002C000000}"/>
    <cellStyle name="Link Units (1)" xfId="46" xr:uid="{00000000-0005-0000-0000-00002D000000}"/>
    <cellStyle name="Link Units (2)" xfId="47" xr:uid="{00000000-0005-0000-0000-00002E000000}"/>
    <cellStyle name="List Price" xfId="48" xr:uid="{00000000-0005-0000-0000-00002F000000}"/>
    <cellStyle name="Malý nadpis" xfId="49" xr:uid="{00000000-0005-0000-0000-000030000000}"/>
    <cellStyle name="Měna" xfId="50" builtinId="4"/>
    <cellStyle name="Měna 10" xfId="51" xr:uid="{00000000-0005-0000-0000-000032000000}"/>
    <cellStyle name="Měna 10 2" xfId="52" xr:uid="{00000000-0005-0000-0000-000033000000}"/>
    <cellStyle name="Měna 10 2 2" xfId="200" xr:uid="{DD17EBA4-BE6D-4180-8DA6-1408A5CAA799}"/>
    <cellStyle name="Měna 10 3" xfId="199" xr:uid="{1A345BE8-BFA2-4C80-8424-22C488DA8FCE}"/>
    <cellStyle name="Měna 11" xfId="53" xr:uid="{00000000-0005-0000-0000-000034000000}"/>
    <cellStyle name="Měna 11 2" xfId="54" xr:uid="{00000000-0005-0000-0000-000035000000}"/>
    <cellStyle name="Měna 11 2 2" xfId="202" xr:uid="{4A43864C-3B01-4046-8B64-4C2CC90361FB}"/>
    <cellStyle name="Měna 11 3" xfId="55" xr:uid="{00000000-0005-0000-0000-000036000000}"/>
    <cellStyle name="Měna 11 3 2" xfId="203" xr:uid="{B2A7F3A9-2A74-4ED0-A782-5D51226EF551}"/>
    <cellStyle name="Měna 11 4" xfId="201" xr:uid="{294DA5FD-CDE1-4F9B-A262-316616B00BCA}"/>
    <cellStyle name="Měna 12" xfId="56" xr:uid="{00000000-0005-0000-0000-000037000000}"/>
    <cellStyle name="Měna 12 2" xfId="57" xr:uid="{00000000-0005-0000-0000-000038000000}"/>
    <cellStyle name="Měna 12 2 2" xfId="205" xr:uid="{60C61D21-82E9-468D-A10D-A01D84012503}"/>
    <cellStyle name="Měna 12 3" xfId="58" xr:uid="{00000000-0005-0000-0000-000039000000}"/>
    <cellStyle name="Měna 12 3 2" xfId="206" xr:uid="{1D24FE39-FFE7-4C5C-B13F-BB9B4FCD681C}"/>
    <cellStyle name="Měna 12 4" xfId="59" xr:uid="{00000000-0005-0000-0000-00003A000000}"/>
    <cellStyle name="Měna 12 4 2" xfId="207" xr:uid="{58272277-CD6D-4EF4-97E4-86AD19258919}"/>
    <cellStyle name="Měna 12 5" xfId="60" xr:uid="{00000000-0005-0000-0000-00003B000000}"/>
    <cellStyle name="Měna 12 5 2" xfId="208" xr:uid="{A6F0B1F6-7585-4575-B51A-C382207065EE}"/>
    <cellStyle name="Měna 12 6" xfId="61" xr:uid="{00000000-0005-0000-0000-00003C000000}"/>
    <cellStyle name="Měna 12 6 2" xfId="62" xr:uid="{00000000-0005-0000-0000-00003D000000}"/>
    <cellStyle name="Měna 12 6 2 2" xfId="210" xr:uid="{4BAC5F9F-6413-4FA5-BBE8-A143ADB3F8B3}"/>
    <cellStyle name="Měna 12 6 3" xfId="209" xr:uid="{A3C25D0A-092F-4B01-A492-BF82D88C260E}"/>
    <cellStyle name="Měna 12 7" xfId="204" xr:uid="{45878EC1-DD5A-474D-A32D-FE6BEA5F7DAA}"/>
    <cellStyle name="Měna 13" xfId="63" xr:uid="{00000000-0005-0000-0000-00003E000000}"/>
    <cellStyle name="Měna 13 2" xfId="64" xr:uid="{00000000-0005-0000-0000-00003F000000}"/>
    <cellStyle name="Měna 13 2 2" xfId="212" xr:uid="{49F1EFA6-BEDD-4C6B-8C96-6AB20A833D63}"/>
    <cellStyle name="Měna 13 3" xfId="65" xr:uid="{00000000-0005-0000-0000-000040000000}"/>
    <cellStyle name="Měna 13 3 2" xfId="213" xr:uid="{8A8DAD4B-D5C4-429E-883F-53C73364D93D}"/>
    <cellStyle name="Měna 13 4" xfId="66" xr:uid="{00000000-0005-0000-0000-000041000000}"/>
    <cellStyle name="Měna 13 4 2" xfId="67" xr:uid="{00000000-0005-0000-0000-000042000000}"/>
    <cellStyle name="Měna 13 4 2 2" xfId="215" xr:uid="{695E0259-9487-4D28-85AF-AFF9F983A03E}"/>
    <cellStyle name="Měna 13 4 3" xfId="214" xr:uid="{3245B3AB-B4DA-4AAA-B475-72B7302229AA}"/>
    <cellStyle name="Měna 13 5" xfId="211" xr:uid="{01AEBFC2-BB32-405A-B26B-710721BAF8A1}"/>
    <cellStyle name="Měna 14" xfId="68" xr:uid="{00000000-0005-0000-0000-000043000000}"/>
    <cellStyle name="Měna 14 2" xfId="69" xr:uid="{00000000-0005-0000-0000-000044000000}"/>
    <cellStyle name="Měna 14 2 2" xfId="217" xr:uid="{E5957785-A033-4465-ACA1-75191996F5AF}"/>
    <cellStyle name="Měna 14 3" xfId="70" xr:uid="{00000000-0005-0000-0000-000045000000}"/>
    <cellStyle name="Měna 14 3 2" xfId="218" xr:uid="{760B25AB-8838-4FA6-9CBA-845A33BD91B6}"/>
    <cellStyle name="Měna 14 4" xfId="216" xr:uid="{C753EFD4-70B6-470B-90E3-EDD1F6883DA6}"/>
    <cellStyle name="Měna 15" xfId="71" xr:uid="{00000000-0005-0000-0000-000046000000}"/>
    <cellStyle name="Měna 15 2" xfId="72" xr:uid="{00000000-0005-0000-0000-000047000000}"/>
    <cellStyle name="Měna 15 2 2" xfId="220" xr:uid="{2C00CEE8-55B2-4E0A-AA9B-CA84D65B4539}"/>
    <cellStyle name="Měna 15 3" xfId="219" xr:uid="{4DC58414-8ED2-4434-BAE8-7D59300402D6}"/>
    <cellStyle name="Měna 16" xfId="73" xr:uid="{00000000-0005-0000-0000-000048000000}"/>
    <cellStyle name="Měna 16 2" xfId="221" xr:uid="{A7D2DC4B-6EE3-4FCE-A4C6-1DD020F1A4C0}"/>
    <cellStyle name="Měna 17" xfId="74" xr:uid="{00000000-0005-0000-0000-000049000000}"/>
    <cellStyle name="Měna 17 2" xfId="222" xr:uid="{56CAFDCA-3C08-4B8F-8111-6E2AE5B433C5}"/>
    <cellStyle name="Měna 18" xfId="198" xr:uid="{E6D8E5CF-9033-4349-B874-5BF3DE0D04A6}"/>
    <cellStyle name="Měna 2" xfId="75" xr:uid="{00000000-0005-0000-0000-00004A000000}"/>
    <cellStyle name="Měna 2 2" xfId="76" xr:uid="{00000000-0005-0000-0000-00004B000000}"/>
    <cellStyle name="Měna 2 2 2" xfId="224" xr:uid="{14B7A244-3358-4B95-AC06-0F1F93018277}"/>
    <cellStyle name="Měna 2 3" xfId="223" xr:uid="{061AB2E7-51E7-47D9-A227-67F32D2F8343}"/>
    <cellStyle name="Měna 2 4" xfId="333" xr:uid="{297F814E-3C58-4E16-86BD-662D2F26E19E}"/>
    <cellStyle name="Měna 3" xfId="77" xr:uid="{00000000-0005-0000-0000-00004C000000}"/>
    <cellStyle name="Měna 3 2" xfId="78" xr:uid="{00000000-0005-0000-0000-00004D000000}"/>
    <cellStyle name="Měna 3 2 2" xfId="226" xr:uid="{2E3E8938-5710-4161-8038-85F070D673DE}"/>
    <cellStyle name="Měna 3 3" xfId="79" xr:uid="{00000000-0005-0000-0000-00004E000000}"/>
    <cellStyle name="Měna 3 3 2" xfId="227" xr:uid="{553A360A-ACB9-436E-812A-4A4EBAF46EA8}"/>
    <cellStyle name="Měna 3 4" xfId="80" xr:uid="{00000000-0005-0000-0000-00004F000000}"/>
    <cellStyle name="Měna 3 4 2" xfId="81" xr:uid="{00000000-0005-0000-0000-000050000000}"/>
    <cellStyle name="Měna 3 4 2 2" xfId="82" xr:uid="{00000000-0005-0000-0000-000051000000}"/>
    <cellStyle name="Měna 3 4 2 2 2" xfId="230" xr:uid="{C86D45C1-7C03-4FC4-B5FD-B6FDA4DBD81D}"/>
    <cellStyle name="Měna 3 4 2 3" xfId="83" xr:uid="{00000000-0005-0000-0000-000052000000}"/>
    <cellStyle name="Měna 3 4 2 3 2" xfId="231" xr:uid="{FA0C6607-FFFF-4191-B3A9-ACF5508F0598}"/>
    <cellStyle name="Měna 3 4 2 4" xfId="229" xr:uid="{7D038ADF-5506-4EA1-A76D-5206C6A3466B}"/>
    <cellStyle name="Měna 3 4 3" xfId="84" xr:uid="{00000000-0005-0000-0000-000053000000}"/>
    <cellStyle name="Měna 3 4 3 2" xfId="232" xr:uid="{1B45CBBF-9AB5-4161-AA33-F5548D0BF722}"/>
    <cellStyle name="Měna 3 4 4" xfId="228" xr:uid="{B770FF65-404A-4079-9D70-01397B3DB3BE}"/>
    <cellStyle name="Měna 3 5" xfId="85" xr:uid="{00000000-0005-0000-0000-000054000000}"/>
    <cellStyle name="Měna 3 5 2" xfId="233" xr:uid="{F214B78A-24E9-4AD1-A700-C9C96E1DFBB9}"/>
    <cellStyle name="Měna 3 6" xfId="225" xr:uid="{FBD008D9-6E64-48F7-8E37-B5A4F4C19080}"/>
    <cellStyle name="Měna 4" xfId="86" xr:uid="{00000000-0005-0000-0000-000055000000}"/>
    <cellStyle name="Měna 4 2" xfId="234" xr:uid="{D242BA58-8998-45AF-9C79-072385A942A7}"/>
    <cellStyle name="Měna 5" xfId="87" xr:uid="{00000000-0005-0000-0000-000056000000}"/>
    <cellStyle name="Měna 5 2" xfId="88" xr:uid="{00000000-0005-0000-0000-000057000000}"/>
    <cellStyle name="Měna 5 2 2" xfId="236" xr:uid="{6FBFC6DD-7279-469C-8B52-4162F9932A54}"/>
    <cellStyle name="Měna 5 3" xfId="235" xr:uid="{5AFE9C15-065A-4EFE-AA73-61954343C19E}"/>
    <cellStyle name="Měna 6" xfId="89" xr:uid="{00000000-0005-0000-0000-000058000000}"/>
    <cellStyle name="Měna 6 2" xfId="90" xr:uid="{00000000-0005-0000-0000-000059000000}"/>
    <cellStyle name="Měna 6 2 2" xfId="238" xr:uid="{CBC240AA-05C0-481C-A8F1-1AE5165A5A42}"/>
    <cellStyle name="Měna 6 3" xfId="91" xr:uid="{00000000-0005-0000-0000-00005A000000}"/>
    <cellStyle name="Měna 6 3 2" xfId="239" xr:uid="{9075E953-9978-4BBA-83D5-2F8CBDBF485B}"/>
    <cellStyle name="Měna 6 4" xfId="92" xr:uid="{00000000-0005-0000-0000-00005B000000}"/>
    <cellStyle name="Měna 6 4 2" xfId="240" xr:uid="{0D1ADAA4-BC3E-43F7-9D22-6EE58AD42C60}"/>
    <cellStyle name="Měna 6 5" xfId="237" xr:uid="{6B8533E0-B7B1-4FA1-A99F-CD5CED78968B}"/>
    <cellStyle name="Měna 7" xfId="93" xr:uid="{00000000-0005-0000-0000-00005C000000}"/>
    <cellStyle name="Měna 7 2" xfId="94" xr:uid="{00000000-0005-0000-0000-00005D000000}"/>
    <cellStyle name="Měna 7 2 2" xfId="242" xr:uid="{6DEF0B9D-2FED-4731-B507-DD75A463E4F2}"/>
    <cellStyle name="Měna 7 3" xfId="241" xr:uid="{F96B821E-2613-4A4F-9811-2A685AA5F255}"/>
    <cellStyle name="Měna 8" xfId="95" xr:uid="{00000000-0005-0000-0000-00005E000000}"/>
    <cellStyle name="Měna 8 2" xfId="243" xr:uid="{F4A1A753-32DE-4855-8A40-3BE64ED84F3A}"/>
    <cellStyle name="Měna 9" xfId="96" xr:uid="{00000000-0005-0000-0000-00005F000000}"/>
    <cellStyle name="Měna 9 2" xfId="97" xr:uid="{00000000-0005-0000-0000-000060000000}"/>
    <cellStyle name="Měna 9 2 2" xfId="245" xr:uid="{7E1F1D89-099C-4E8D-9F7C-490CD63533C9}"/>
    <cellStyle name="Měna 9 3" xfId="244" xr:uid="{393B1322-8C48-4F2F-9211-B2D9A3EECD80}"/>
    <cellStyle name="měny 2" xfId="98" xr:uid="{00000000-0005-0000-0000-000061000000}"/>
    <cellStyle name="měny 2 2" xfId="99" xr:uid="{00000000-0005-0000-0000-000062000000}"/>
    <cellStyle name="měny 2 2 2" xfId="247" xr:uid="{2FE07898-293F-40F3-9EE9-F5257DDC0260}"/>
    <cellStyle name="měny 2 3" xfId="246" xr:uid="{51CBFAA8-A539-438A-87B5-06043F230AB7}"/>
    <cellStyle name="měny 3" xfId="100" xr:uid="{00000000-0005-0000-0000-000063000000}"/>
    <cellStyle name="měny 3 2" xfId="248" xr:uid="{10DC86CD-69CC-4F46-99B5-B8C557F19434}"/>
    <cellStyle name="meny_laroux" xfId="101" xr:uid="{00000000-0005-0000-0000-000064000000}"/>
    <cellStyle name="miny_laroux" xfId="102" xr:uid="{00000000-0005-0000-0000-000065000000}"/>
    <cellStyle name="NÁKUPNÍ CENA" xfId="318" xr:uid="{91DBF9AD-5449-4FF8-B9B3-70E8D49E4A06}"/>
    <cellStyle name="Normal - Style1" xfId="103" xr:uid="{00000000-0005-0000-0000-000066000000}"/>
    <cellStyle name="Normal_# 41-Market &amp;Trends" xfId="104" xr:uid="{00000000-0005-0000-0000-000067000000}"/>
    <cellStyle name="Normální" xfId="0" builtinId="0"/>
    <cellStyle name="Normální 10" xfId="105" xr:uid="{00000000-0005-0000-0000-000069000000}"/>
    <cellStyle name="Normální 10 2" xfId="106" xr:uid="{00000000-0005-0000-0000-00006A000000}"/>
    <cellStyle name="Normální 10 2 2" xfId="107" xr:uid="{00000000-0005-0000-0000-00006B000000}"/>
    <cellStyle name="Normální 10 2 3" xfId="250" xr:uid="{2E14C5BE-7D98-435C-A668-AD1ACD5FEBD5}"/>
    <cellStyle name="Normální 10 3" xfId="249" xr:uid="{A6030F02-9B4C-4B22-A785-DE42CE2E7422}"/>
    <cellStyle name="Normální 11" xfId="108" xr:uid="{00000000-0005-0000-0000-00006C000000}"/>
    <cellStyle name="Normální 11 2" xfId="109" xr:uid="{00000000-0005-0000-0000-00006D000000}"/>
    <cellStyle name="Normální 11 3" xfId="251" xr:uid="{65BE0EA1-E3E6-41BA-A8F0-8FB99FFE4646}"/>
    <cellStyle name="normální 12" xfId="110" xr:uid="{00000000-0005-0000-0000-00006E000000}"/>
    <cellStyle name="Normální 12 2" xfId="111" xr:uid="{00000000-0005-0000-0000-00006F000000}"/>
    <cellStyle name="normální 13" xfId="112" xr:uid="{00000000-0005-0000-0000-000070000000}"/>
    <cellStyle name="normální 14" xfId="113" xr:uid="{00000000-0005-0000-0000-000071000000}"/>
    <cellStyle name="normální 15" xfId="114" xr:uid="{00000000-0005-0000-0000-000072000000}"/>
    <cellStyle name="normální 15 3" xfId="115" xr:uid="{00000000-0005-0000-0000-000073000000}"/>
    <cellStyle name="Normální 16" xfId="116" xr:uid="{00000000-0005-0000-0000-000074000000}"/>
    <cellStyle name="Normální 16 2" xfId="252" xr:uid="{EF639607-28B4-452C-B55E-1698884CF622}"/>
    <cellStyle name="Normální 17" xfId="117" xr:uid="{00000000-0005-0000-0000-000075000000}"/>
    <cellStyle name="Normální 17 2" xfId="253" xr:uid="{3D9B365A-4928-4FF7-A244-311F3FF2EED3}"/>
    <cellStyle name="Normální 18" xfId="118" xr:uid="{00000000-0005-0000-0000-000076000000}"/>
    <cellStyle name="Normální 18 2" xfId="254" xr:uid="{3DD1C357-BC34-4C9D-A676-D6E6AB6735AA}"/>
    <cellStyle name="Normální 19" xfId="119" xr:uid="{00000000-0005-0000-0000-000077000000}"/>
    <cellStyle name="Normální 19 2" xfId="255" xr:uid="{2D1F87A8-C70C-4F2F-A2FE-5268E73A1392}"/>
    <cellStyle name="Normální 2" xfId="120" xr:uid="{00000000-0005-0000-0000-000078000000}"/>
    <cellStyle name="normální 2 10" xfId="285" xr:uid="{D69107B6-CDE4-4CD6-937D-06DBCD0AB6DA}"/>
    <cellStyle name="Normální 2 11" xfId="299" xr:uid="{2CF49E30-9CA1-4089-A617-20EF7941F3CC}"/>
    <cellStyle name="Normální 2 2" xfId="121" xr:uid="{00000000-0005-0000-0000-000079000000}"/>
    <cellStyle name="normální 2 2 2" xfId="122" xr:uid="{00000000-0005-0000-0000-00007A000000}"/>
    <cellStyle name="Normální 2 2 3" xfId="257" xr:uid="{619F9410-09B6-42FE-9C35-BF13B0B091E2}"/>
    <cellStyle name="Normální 2 2 4" xfId="302" xr:uid="{208FA306-03D6-4524-AD7E-844B3B82FE74}"/>
    <cellStyle name="Normální 2 3" xfId="123" xr:uid="{00000000-0005-0000-0000-00007B000000}"/>
    <cellStyle name="normální 2 3 2" xfId="124" xr:uid="{00000000-0005-0000-0000-00007C000000}"/>
    <cellStyle name="Normální 2 3 3" xfId="308" xr:uid="{3E56AFB7-3A79-4010-94FC-ADDBEECDF6D8}"/>
    <cellStyle name="normální 2 4" xfId="125" xr:uid="{00000000-0005-0000-0000-00007D000000}"/>
    <cellStyle name="normální 2 5" xfId="126" xr:uid="{00000000-0005-0000-0000-00007E000000}"/>
    <cellStyle name="normální 2 6" xfId="127" xr:uid="{00000000-0005-0000-0000-00007F000000}"/>
    <cellStyle name="Normální 2 7" xfId="256" xr:uid="{93326B3F-3C48-46A1-8B39-3E37A34BA474}"/>
    <cellStyle name="normální 2 8" xfId="281" xr:uid="{C255B897-0C1D-4720-A666-91128D251D80}"/>
    <cellStyle name="normální 2 9" xfId="283" xr:uid="{38215634-AAC5-4B15-829B-CF6E868D8C63}"/>
    <cellStyle name="Normální 20" xfId="128" xr:uid="{00000000-0005-0000-0000-000080000000}"/>
    <cellStyle name="Normální 20 2" xfId="258" xr:uid="{F03C0CBF-CD92-4D49-BB66-8086CA8C6D2C}"/>
    <cellStyle name="Normální 21" xfId="129" xr:uid="{00000000-0005-0000-0000-000081000000}"/>
    <cellStyle name="Normální 21 2" xfId="259" xr:uid="{3BF3A840-BB55-4014-B37E-02C7431FA600}"/>
    <cellStyle name="Normální 22" xfId="130" xr:uid="{00000000-0005-0000-0000-000082000000}"/>
    <cellStyle name="Normální 22 2" xfId="260" xr:uid="{B0D98C9A-8241-4DC6-8061-3634239A35B1}"/>
    <cellStyle name="Normální 23" xfId="131" xr:uid="{00000000-0005-0000-0000-000083000000}"/>
    <cellStyle name="Normální 23 2" xfId="261" xr:uid="{556B148D-7F53-4F5D-80D8-C7C9BFE882DB}"/>
    <cellStyle name="Normální 24" xfId="132" xr:uid="{00000000-0005-0000-0000-000084000000}"/>
    <cellStyle name="Normální 24 2" xfId="262" xr:uid="{32C9467C-2961-47A6-9F55-FB15BFE0749D}"/>
    <cellStyle name="Normální 25" xfId="133" xr:uid="{00000000-0005-0000-0000-000085000000}"/>
    <cellStyle name="Normální 25 2" xfId="263" xr:uid="{5E0CF53B-2A19-473D-83E4-3ABE1A82FE85}"/>
    <cellStyle name="Normální 26" xfId="134" xr:uid="{00000000-0005-0000-0000-000086000000}"/>
    <cellStyle name="Normální 27" xfId="135" xr:uid="{00000000-0005-0000-0000-000087000000}"/>
    <cellStyle name="Normální 27 2" xfId="264" xr:uid="{1C10FE3F-3713-46BF-801A-8F4535382DB3}"/>
    <cellStyle name="Normální 28" xfId="136" xr:uid="{00000000-0005-0000-0000-000088000000}"/>
    <cellStyle name="Normální 28 2" xfId="265" xr:uid="{4F0BA814-A325-4737-A5E9-8D043F9ABD6F}"/>
    <cellStyle name="Normální 29" xfId="137" xr:uid="{00000000-0005-0000-0000-000089000000}"/>
    <cellStyle name="Normální 3" xfId="138" xr:uid="{00000000-0005-0000-0000-00008A000000}"/>
    <cellStyle name="Normální 3 2" xfId="139" xr:uid="{00000000-0005-0000-0000-00008B000000}"/>
    <cellStyle name="Normální 3 2 2" xfId="328" xr:uid="{1584BC77-4418-490B-AB18-06EBBEA4CB5F}"/>
    <cellStyle name="Normální 3 2 3" xfId="307" xr:uid="{C8A73F69-DCE5-4CE2-8D6D-3654253D2E29}"/>
    <cellStyle name="Normální 3 3" xfId="140" xr:uid="{00000000-0005-0000-0000-00008C000000}"/>
    <cellStyle name="Normální 3 3 2" xfId="267" xr:uid="{2D7CF9AC-B4B9-4B76-A01A-9C1AD32FCD52}"/>
    <cellStyle name="Normální 3 3 2 2" xfId="330" xr:uid="{C477307E-FB87-497C-A514-7E1A9D4B55A4}"/>
    <cellStyle name="Normální 3 3 3" xfId="310" xr:uid="{866B621D-6654-404B-A75E-9A7A13620BA2}"/>
    <cellStyle name="Normální 3 4" xfId="141" xr:uid="{00000000-0005-0000-0000-00008D000000}"/>
    <cellStyle name="Normální 3 4 2" xfId="268" xr:uid="{A3E84C54-E104-4791-92D2-50265D43D661}"/>
    <cellStyle name="Normální 3 4 2 2" xfId="332" xr:uid="{B1348EBB-B9CA-467B-A9B3-27204CC1A28D}"/>
    <cellStyle name="Normální 3 4 3" xfId="312" xr:uid="{4949D671-1E59-4C2B-BA56-D4DBBBCB57CA}"/>
    <cellStyle name="normální 3 5" xfId="142" xr:uid="{00000000-0005-0000-0000-00008E000000}"/>
    <cellStyle name="Normální 3 5 2" xfId="323" xr:uid="{B237F519-3FD2-4AD7-8BF6-FF7EC93F4100}"/>
    <cellStyle name="Normální 3 6" xfId="266" xr:uid="{05F00AAB-D318-4064-9A69-0FAB966A1FCB}"/>
    <cellStyle name="Normální 3 7" xfId="300" xr:uid="{E5FDE128-4993-4A94-A7B0-CC6C126AC532}"/>
    <cellStyle name="Normální 30" xfId="143" xr:uid="{00000000-0005-0000-0000-00008F000000}"/>
    <cellStyle name="Normální 31" xfId="144" xr:uid="{00000000-0005-0000-0000-000090000000}"/>
    <cellStyle name="Normální 32" xfId="145" xr:uid="{00000000-0005-0000-0000-000091000000}"/>
    <cellStyle name="Normální 33" xfId="146" xr:uid="{00000000-0005-0000-0000-000092000000}"/>
    <cellStyle name="Normální 34" xfId="147" xr:uid="{00000000-0005-0000-0000-000093000000}"/>
    <cellStyle name="Normální 35" xfId="148" xr:uid="{00000000-0005-0000-0000-000094000000}"/>
    <cellStyle name="Normální 36" xfId="149" xr:uid="{00000000-0005-0000-0000-000095000000}"/>
    <cellStyle name="Normální 37" xfId="150" xr:uid="{00000000-0005-0000-0000-000096000000}"/>
    <cellStyle name="Normální 38" xfId="151" xr:uid="{00000000-0005-0000-0000-000097000000}"/>
    <cellStyle name="Normální 39" xfId="152" xr:uid="{00000000-0005-0000-0000-000098000000}"/>
    <cellStyle name="Normální 4" xfId="153" xr:uid="{00000000-0005-0000-0000-000099000000}"/>
    <cellStyle name="Normální 4 2" xfId="154" xr:uid="{00000000-0005-0000-0000-00009A000000}"/>
    <cellStyle name="Normální 4 2 2" xfId="155" xr:uid="{00000000-0005-0000-0000-00009B000000}"/>
    <cellStyle name="Normální 4 2 3" xfId="156" xr:uid="{00000000-0005-0000-0000-00009C000000}"/>
    <cellStyle name="Normální 4 2 3 2" xfId="271" xr:uid="{25491183-B07B-4C52-8E6A-99AA213B0FA7}"/>
    <cellStyle name="Normální 4 2 4" xfId="270" xr:uid="{3A9985DB-8043-4EF7-8087-C71765E23725}"/>
    <cellStyle name="Normální 4 2 5" xfId="306" xr:uid="{12512F33-D583-42D9-8357-1295D9613225}"/>
    <cellStyle name="Normální 4 3" xfId="157" xr:uid="{00000000-0005-0000-0000-00009D000000}"/>
    <cellStyle name="Normální 4 3 2" xfId="324" xr:uid="{433FFAED-E10B-4E0B-ADF4-D0212C107753}"/>
    <cellStyle name="normální 4 4" xfId="158" xr:uid="{00000000-0005-0000-0000-00009E000000}"/>
    <cellStyle name="Normální 4 5" xfId="269" xr:uid="{1E7878A1-A1ED-4481-BE52-7107276F95DF}"/>
    <cellStyle name="Normální 4 6" xfId="301" xr:uid="{9F0D8AEF-37C7-4A07-9279-1126586291BF}"/>
    <cellStyle name="Normální 40" xfId="159" xr:uid="{00000000-0005-0000-0000-00009F000000}"/>
    <cellStyle name="Normální 41" xfId="160" xr:uid="{00000000-0005-0000-0000-0000A0000000}"/>
    <cellStyle name="Normální 42" xfId="161" xr:uid="{00000000-0005-0000-0000-0000A1000000}"/>
    <cellStyle name="Normální 43" xfId="162" xr:uid="{00000000-0005-0000-0000-0000A2000000}"/>
    <cellStyle name="Normální 44" xfId="163" xr:uid="{00000000-0005-0000-0000-0000A3000000}"/>
    <cellStyle name="Normální 45" xfId="164" xr:uid="{00000000-0005-0000-0000-0000A4000000}"/>
    <cellStyle name="Normální 46" xfId="165" xr:uid="{00000000-0005-0000-0000-0000A5000000}"/>
    <cellStyle name="Normální 47" xfId="166" xr:uid="{00000000-0005-0000-0000-0000A6000000}"/>
    <cellStyle name="Normální 48" xfId="167" xr:uid="{00000000-0005-0000-0000-0000A7000000}"/>
    <cellStyle name="Normální 49" xfId="197" xr:uid="{FB1B2D3E-ECB6-49C3-BFD3-80327D85FFD3}"/>
    <cellStyle name="Normální 5" xfId="168" xr:uid="{00000000-0005-0000-0000-0000A8000000}"/>
    <cellStyle name="Normální 5 2" xfId="169" xr:uid="{00000000-0005-0000-0000-0000A9000000}"/>
    <cellStyle name="Normální 5 2 2" xfId="325" xr:uid="{FC924935-E488-4420-9D65-F8BA1572E6A2}"/>
    <cellStyle name="Normální 5 3" xfId="170" xr:uid="{00000000-0005-0000-0000-0000AA000000}"/>
    <cellStyle name="Normální 5 4" xfId="171" xr:uid="{00000000-0005-0000-0000-0000AB000000}"/>
    <cellStyle name="Normální 5 5" xfId="303" xr:uid="{03924C7B-1223-40F4-9242-58536D2358C7}"/>
    <cellStyle name="Normální 50" xfId="280" xr:uid="{8FB27ED3-C66C-4315-895B-985C59D20C88}"/>
    <cellStyle name="Normální 51" xfId="172" xr:uid="{00000000-0005-0000-0000-0000AC000000}"/>
    <cellStyle name="Normální 51 2" xfId="272" xr:uid="{010A3B2D-FC3C-4FCC-8FB6-B94341AE4B8D}"/>
    <cellStyle name="Normální 52" xfId="173" xr:uid="{00000000-0005-0000-0000-0000AD000000}"/>
    <cellStyle name="Normální 52 2" xfId="273" xr:uid="{13B7B7AB-5D8C-4BA6-A5B2-61F7C43E69B6}"/>
    <cellStyle name="Normální 53" xfId="282" xr:uid="{A63847D4-3E02-4BEF-AF4A-4F3392EE41FA}"/>
    <cellStyle name="Normální 54" xfId="284" xr:uid="{25030932-63F6-4746-8BEC-4C684E2C6C0C}"/>
    <cellStyle name="Normální 55" xfId="286" xr:uid="{F4F8542B-A3FF-445C-BB2A-A72F5EE1D0E1}"/>
    <cellStyle name="Normální 56" xfId="287" xr:uid="{E40E3926-DBC2-49BD-9526-CF157CDFA57A}"/>
    <cellStyle name="Normální 57" xfId="288" xr:uid="{5C24FAA8-9647-4AE9-8823-B68AE87D57DE}"/>
    <cellStyle name="Normální 58" xfId="289" xr:uid="{14B1F900-814F-45A7-AC9F-359B664ABAA7}"/>
    <cellStyle name="Normální 59" xfId="290" xr:uid="{5BE45822-C015-4AE3-8A0F-2059BAD4B024}"/>
    <cellStyle name="Normální 6" xfId="174" xr:uid="{00000000-0005-0000-0000-0000AE000000}"/>
    <cellStyle name="Normální 6 2" xfId="175" xr:uid="{00000000-0005-0000-0000-0000AF000000}"/>
    <cellStyle name="Normální 6 2 2" xfId="275" xr:uid="{BE03A82F-DC58-47E7-944C-1805284F8CBB}"/>
    <cellStyle name="Normální 6 2 3" xfId="326" xr:uid="{BE4604FD-F848-4277-A0D0-0F10AA63324B}"/>
    <cellStyle name="Normální 6 3" xfId="176" xr:uid="{00000000-0005-0000-0000-0000B0000000}"/>
    <cellStyle name="Normální 6 4" xfId="274" xr:uid="{69F4C40A-083C-41AC-9E0F-95CA1E74AE96}"/>
    <cellStyle name="Normální 6 5" xfId="304" xr:uid="{DB76CAC5-7D51-455C-AA63-5F3215CFBA29}"/>
    <cellStyle name="Normální 60" xfId="291" xr:uid="{0C55CBDA-975A-4B70-8898-090D92468CDF}"/>
    <cellStyle name="Normální 61" xfId="292" xr:uid="{4F60D7A8-D3D6-42C0-BAC1-59FBC3BAC3D6}"/>
    <cellStyle name="Normální 62" xfId="293" xr:uid="{DFB1D52D-EA53-4547-8B39-B19F39DF5CFF}"/>
    <cellStyle name="Normální 63" xfId="294" xr:uid="{EF48091D-E64D-40FD-8DE3-CCD06AFF0D47}"/>
    <cellStyle name="Normální 64" xfId="295" xr:uid="{A7906EF2-F101-4B3C-88B2-D896841AF4A9}"/>
    <cellStyle name="Normální 65" xfId="296" xr:uid="{5A425986-98BC-478B-986F-6987B9FD18AF}"/>
    <cellStyle name="Normální 66" xfId="297" xr:uid="{2B868F2C-DA89-49A1-B060-9B4FFE5A4A66}"/>
    <cellStyle name="Normální 67" xfId="298" xr:uid="{C01800A6-0BD0-4BF5-A08D-34B44D187FA6}"/>
    <cellStyle name="Normální 7" xfId="177" xr:uid="{00000000-0005-0000-0000-0000B1000000}"/>
    <cellStyle name="Normální 7 2" xfId="178" xr:uid="{00000000-0005-0000-0000-0000B2000000}"/>
    <cellStyle name="Normální 7 2 2" xfId="327" xr:uid="{C9235EB5-C731-4AC3-8B67-1FE701043D98}"/>
    <cellStyle name="Normální 7 3" xfId="276" xr:uid="{C384C28F-BD14-42E9-BC08-2604BE22FD29}"/>
    <cellStyle name="Normální 7 4" xfId="305" xr:uid="{7CFCD417-4183-4753-A2C6-4CCCE49DFF44}"/>
    <cellStyle name="Normální 8" xfId="179" xr:uid="{00000000-0005-0000-0000-0000B3000000}"/>
    <cellStyle name="Normální 8 2" xfId="180" xr:uid="{00000000-0005-0000-0000-0000B4000000}"/>
    <cellStyle name="Normální 8 2 2" xfId="277" xr:uid="{1C8AE3D1-0896-4345-8CC2-74C95D4C3AEA}"/>
    <cellStyle name="Normální 8 2 3" xfId="329" xr:uid="{221450A4-4048-467B-9651-E917FDF864DA}"/>
    <cellStyle name="Normální 8 3" xfId="181" xr:uid="{00000000-0005-0000-0000-0000B5000000}"/>
    <cellStyle name="Normální 8 4" xfId="182" xr:uid="{00000000-0005-0000-0000-0000B6000000}"/>
    <cellStyle name="Normální 8 5" xfId="183" xr:uid="{00000000-0005-0000-0000-0000B7000000}"/>
    <cellStyle name="Normální 8 6" xfId="184" xr:uid="{00000000-0005-0000-0000-0000B8000000}"/>
    <cellStyle name="Normální 8 6 2" xfId="185" xr:uid="{00000000-0005-0000-0000-0000B9000000}"/>
    <cellStyle name="Normální 8 7" xfId="186" xr:uid="{00000000-0005-0000-0000-0000BA000000}"/>
    <cellStyle name="Normální 8 8" xfId="309" xr:uid="{AA75C30D-8ABD-4784-9CA4-8CC05F8FB243}"/>
    <cellStyle name="Normální 9" xfId="187" xr:uid="{00000000-0005-0000-0000-0000BB000000}"/>
    <cellStyle name="Normální 9 2" xfId="188" xr:uid="{00000000-0005-0000-0000-0000BC000000}"/>
    <cellStyle name="Normální 9 2 2" xfId="279" xr:uid="{55721063-888A-4C67-B379-F81119F403E0}"/>
    <cellStyle name="Normální 9 2 3" xfId="331" xr:uid="{7B13767D-EA36-42D7-BF52-BC18FD3C9955}"/>
    <cellStyle name="Normální 9 3" xfId="189" xr:uid="{00000000-0005-0000-0000-0000BD000000}"/>
    <cellStyle name="Normální 9 4" xfId="278" xr:uid="{C5BFD915-D96C-4806-BE1B-FD10D052CE14}"/>
    <cellStyle name="Normální 9 5" xfId="311" xr:uid="{6322CCB0-EA7D-40D7-B9C2-A1D7A7618E0B}"/>
    <cellStyle name="NUTNO SPOČÍTAT" xfId="313" xr:uid="{E199896E-2CB2-45A5-8E38-D577EFA84305}"/>
    <cellStyle name="P/N" xfId="190" xr:uid="{00000000-0005-0000-0000-0000BE000000}"/>
    <cellStyle name="Percent_HP" xfId="191" xr:uid="{00000000-0005-0000-0000-0000BF000000}"/>
    <cellStyle name="PETRA" xfId="321" xr:uid="{BAE4CA0D-0E7A-42C3-AA84-DB49A7CCB2B9}"/>
    <cellStyle name="Popis" xfId="192" xr:uid="{00000000-0005-0000-0000-0000C0000000}"/>
    <cellStyle name="procent 2" xfId="193" xr:uid="{00000000-0005-0000-0000-0000C1000000}"/>
    <cellStyle name="STARÁ VÝROBNÍ CENA HH" xfId="316" xr:uid="{AD91CFB6-3147-4782-A52B-6D75A621D952}"/>
    <cellStyle name="Styl 1" xfId="194" xr:uid="{00000000-0005-0000-0000-0000C2000000}"/>
    <cellStyle name="Velký nadpis" xfId="195" xr:uid="{00000000-0005-0000-0000-0000C3000000}"/>
    <cellStyle name="VÝROBNÍ CENA KRAJDLOVÁ" xfId="317" xr:uid="{678DCCA6-9202-4FC6-9793-E9D299BDFE21}"/>
    <cellStyle name="VÝROBNÍ CENA RIEDL" xfId="315" xr:uid="{88C2B5BC-977D-4BA2-9239-F3F09F2A5B29}"/>
    <cellStyle name="Záhlaví" xfId="196" xr:uid="{00000000-0005-0000-0000-0000C4000000}"/>
  </cellStyles>
  <dxfs count="0"/>
  <tableStyles count="0" defaultTableStyle="TableStyleMedium2" defaultPivotStyle="PivotStyleLight16"/>
  <colors>
    <mruColors>
      <color rgb="FFC4BD97"/>
      <color rgb="FFE0C580"/>
      <color rgb="FFDDC18F"/>
      <color rgb="FFDFC595"/>
      <color rgb="FF3EA987"/>
      <color rgb="FFD4B172"/>
      <color rgb="FF1E68A5"/>
      <color rgb="FFD99F62"/>
      <color rgb="FFC59315"/>
      <color rgb="FFE5C6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155E-48A0-4F10-9746-ADC28FE3CFB5}">
  <sheetPr>
    <tabColor theme="0"/>
    <pageSetUpPr fitToPage="1"/>
  </sheetPr>
  <dimension ref="A1:J152"/>
  <sheetViews>
    <sheetView tabSelected="1" zoomScale="85" zoomScaleNormal="85" workbookViewId="0">
      <selection activeCell="E8" sqref="E8"/>
    </sheetView>
  </sheetViews>
  <sheetFormatPr defaultColWidth="8.75" defaultRowHeight="12.75"/>
  <cols>
    <col min="1" max="1" width="4.5" style="10" customWidth="1"/>
    <col min="2" max="2" width="35.625" style="10" customWidth="1"/>
    <col min="3" max="3" width="68.875" style="10" customWidth="1"/>
    <col min="4" max="4" width="6.375" style="10" customWidth="1"/>
    <col min="5" max="5" width="16.125" style="10" customWidth="1"/>
    <col min="6" max="6" width="15.625" style="10" customWidth="1"/>
    <col min="7" max="7" width="13.5" style="10" customWidth="1"/>
    <col min="8" max="8" width="20.75" style="10" customWidth="1"/>
    <col min="9" max="9" width="8.75" style="10"/>
    <col min="10" max="10" width="22.625" style="10" customWidth="1"/>
    <col min="11" max="16384" width="8.75" style="10"/>
  </cols>
  <sheetData>
    <row r="1" spans="1:8" ht="13.5" thickBot="1"/>
    <row r="2" spans="1:8">
      <c r="A2" s="1"/>
      <c r="B2" s="113" t="s">
        <v>188</v>
      </c>
      <c r="C2" s="114"/>
      <c r="D2" s="114"/>
      <c r="E2" s="114"/>
      <c r="F2" s="114"/>
      <c r="G2" s="114"/>
      <c r="H2" s="115"/>
    </row>
    <row r="3" spans="1:8" ht="59.45" customHeight="1" thickBot="1">
      <c r="A3" s="1"/>
      <c r="B3" s="116"/>
      <c r="C3" s="117"/>
      <c r="D3" s="117"/>
      <c r="E3" s="117"/>
      <c r="F3" s="117"/>
      <c r="G3" s="117"/>
      <c r="H3" s="118"/>
    </row>
    <row r="4" spans="1:8" ht="15" thickBot="1">
      <c r="A4" s="1"/>
      <c r="B4" s="14"/>
      <c r="C4" s="15"/>
      <c r="D4" s="3"/>
      <c r="E4" s="3"/>
      <c r="F4" s="3"/>
      <c r="G4" s="3"/>
      <c r="H4" s="4"/>
    </row>
    <row r="5" spans="1:8" ht="26.25" thickBot="1">
      <c r="A5" s="2"/>
      <c r="B5" s="68" t="s">
        <v>0</v>
      </c>
      <c r="C5" s="69" t="s">
        <v>8</v>
      </c>
      <c r="D5" s="69" t="s">
        <v>1</v>
      </c>
      <c r="E5" s="70" t="s">
        <v>15</v>
      </c>
      <c r="F5" s="71" t="s">
        <v>10</v>
      </c>
      <c r="G5" s="70" t="s">
        <v>14</v>
      </c>
      <c r="H5" s="72" t="s">
        <v>11</v>
      </c>
    </row>
    <row r="6" spans="1:8" ht="16.5" customHeight="1" thickTop="1">
      <c r="A6" s="2"/>
      <c r="B6" s="8"/>
      <c r="C6" s="5"/>
      <c r="D6" s="6"/>
      <c r="E6" s="6"/>
      <c r="F6" s="6"/>
      <c r="G6" s="7"/>
      <c r="H6" s="9"/>
    </row>
    <row r="7" spans="1:8" s="32" customFormat="1" ht="17.25" customHeight="1">
      <c r="A7" s="110"/>
      <c r="B7" s="11" t="s">
        <v>3</v>
      </c>
      <c r="C7" s="108"/>
      <c r="D7" s="108"/>
      <c r="E7" s="108"/>
      <c r="F7" s="108"/>
      <c r="G7" s="108"/>
      <c r="H7" s="109"/>
    </row>
    <row r="8" spans="1:8" s="32" customFormat="1" ht="160.5" customHeight="1">
      <c r="A8" s="31"/>
      <c r="B8" s="73" t="s">
        <v>107</v>
      </c>
      <c r="C8" s="94" t="s">
        <v>119</v>
      </c>
      <c r="D8" s="81">
        <v>1</v>
      </c>
      <c r="E8" s="83"/>
      <c r="F8" s="83">
        <f>E8*D8</f>
        <v>0</v>
      </c>
      <c r="G8" s="84">
        <f>E8*1.21</f>
        <v>0</v>
      </c>
      <c r="H8" s="93">
        <f>G8*D8</f>
        <v>0</v>
      </c>
    </row>
    <row r="9" spans="1:8" s="32" customFormat="1" ht="353.25" customHeight="1">
      <c r="A9" s="31"/>
      <c r="B9" s="73" t="s">
        <v>99</v>
      </c>
      <c r="C9" s="94" t="s">
        <v>108</v>
      </c>
      <c r="D9" s="81">
        <v>1</v>
      </c>
      <c r="E9" s="83"/>
      <c r="F9" s="83">
        <f t="shared" ref="F9:F13" si="0">E9*D9</f>
        <v>0</v>
      </c>
      <c r="G9" s="84">
        <f t="shared" ref="G9:G13" si="1">E9*1.21</f>
        <v>0</v>
      </c>
      <c r="H9" s="93">
        <f t="shared" ref="H9:H13" si="2">G9*D9</f>
        <v>0</v>
      </c>
    </row>
    <row r="10" spans="1:8" s="32" customFormat="1" ht="120" customHeight="1">
      <c r="A10" s="31"/>
      <c r="B10" s="73" t="s">
        <v>117</v>
      </c>
      <c r="C10" s="94" t="s">
        <v>149</v>
      </c>
      <c r="D10" s="81">
        <v>1</v>
      </c>
      <c r="E10" s="83"/>
      <c r="F10" s="83">
        <f t="shared" si="0"/>
        <v>0</v>
      </c>
      <c r="G10" s="84">
        <f t="shared" si="1"/>
        <v>0</v>
      </c>
      <c r="H10" s="93">
        <f t="shared" si="2"/>
        <v>0</v>
      </c>
    </row>
    <row r="11" spans="1:8" s="32" customFormat="1" ht="88.5" customHeight="1">
      <c r="A11" s="43"/>
      <c r="B11" s="87" t="s">
        <v>180</v>
      </c>
      <c r="C11" s="74" t="s">
        <v>131</v>
      </c>
      <c r="D11" s="86">
        <v>1</v>
      </c>
      <c r="E11" s="82"/>
      <c r="F11" s="83">
        <f t="shared" ref="F11" si="3">E11*D11</f>
        <v>0</v>
      </c>
      <c r="G11" s="84">
        <f t="shared" ref="G11" si="4">E11*1.21</f>
        <v>0</v>
      </c>
      <c r="H11" s="93">
        <f t="shared" ref="H11" si="5">G11*D11</f>
        <v>0</v>
      </c>
    </row>
    <row r="12" spans="1:8" s="32" customFormat="1" ht="32.450000000000003" customHeight="1">
      <c r="A12" s="31"/>
      <c r="B12" s="73" t="s">
        <v>135</v>
      </c>
      <c r="C12" s="94" t="s">
        <v>148</v>
      </c>
      <c r="D12" s="81">
        <v>1</v>
      </c>
      <c r="E12" s="83"/>
      <c r="F12" s="83">
        <f t="shared" si="0"/>
        <v>0</v>
      </c>
      <c r="G12" s="84">
        <f t="shared" si="1"/>
        <v>0</v>
      </c>
      <c r="H12" s="93">
        <f t="shared" si="2"/>
        <v>0</v>
      </c>
    </row>
    <row r="13" spans="1:8" s="32" customFormat="1" ht="83.25" customHeight="1">
      <c r="A13" s="31"/>
      <c r="B13" s="73" t="s">
        <v>168</v>
      </c>
      <c r="C13" s="94" t="s">
        <v>97</v>
      </c>
      <c r="D13" s="81">
        <v>1</v>
      </c>
      <c r="E13" s="83"/>
      <c r="F13" s="83">
        <f t="shared" si="0"/>
        <v>0</v>
      </c>
      <c r="G13" s="84">
        <f t="shared" si="1"/>
        <v>0</v>
      </c>
      <c r="H13" s="93">
        <f t="shared" si="2"/>
        <v>0</v>
      </c>
    </row>
    <row r="14" spans="1:8" s="32" customFormat="1" ht="15">
      <c r="A14" s="31"/>
      <c r="B14" s="33" t="s">
        <v>5</v>
      </c>
      <c r="C14" s="34"/>
      <c r="D14" s="12"/>
      <c r="E14" s="12"/>
      <c r="F14" s="35">
        <f>SUM(F8:F13)</f>
        <v>0</v>
      </c>
      <c r="G14" s="36"/>
      <c r="H14" s="37">
        <f>SUM(H8:H13)</f>
        <v>0</v>
      </c>
    </row>
    <row r="15" spans="1:8" s="32" customFormat="1" ht="16.5" customHeight="1">
      <c r="A15" s="31"/>
      <c r="B15" s="38"/>
      <c r="C15" s="39"/>
      <c r="D15" s="40"/>
      <c r="E15" s="40"/>
      <c r="F15" s="40"/>
      <c r="G15" s="41"/>
      <c r="H15" s="42"/>
    </row>
    <row r="16" spans="1:8" s="32" customFormat="1" ht="17.25" customHeight="1">
      <c r="B16" s="11" t="s">
        <v>4</v>
      </c>
      <c r="C16" s="108"/>
      <c r="D16" s="108"/>
      <c r="E16" s="108"/>
      <c r="F16" s="108"/>
      <c r="G16" s="108"/>
      <c r="H16" s="109"/>
    </row>
    <row r="17" spans="1:8" s="32" customFormat="1" ht="114.75">
      <c r="A17" s="43"/>
      <c r="B17" s="90" t="s">
        <v>179</v>
      </c>
      <c r="C17" s="91" t="s">
        <v>169</v>
      </c>
      <c r="D17" s="92">
        <v>5</v>
      </c>
      <c r="E17" s="83"/>
      <c r="F17" s="83">
        <f>E17*D17</f>
        <v>0</v>
      </c>
      <c r="G17" s="84">
        <f>E17*1.21</f>
        <v>0</v>
      </c>
      <c r="H17" s="93">
        <f>G17*D17</f>
        <v>0</v>
      </c>
    </row>
    <row r="18" spans="1:8" s="32" customFormat="1" ht="114.75">
      <c r="A18" s="43"/>
      <c r="B18" s="90" t="s">
        <v>125</v>
      </c>
      <c r="C18" s="91" t="s">
        <v>170</v>
      </c>
      <c r="D18" s="92">
        <v>8</v>
      </c>
      <c r="E18" s="83"/>
      <c r="F18" s="83">
        <f>E18*D18</f>
        <v>0</v>
      </c>
      <c r="G18" s="84">
        <f>E18*1.21</f>
        <v>0</v>
      </c>
      <c r="H18" s="93">
        <f>G18*D18</f>
        <v>0</v>
      </c>
    </row>
    <row r="19" spans="1:8" s="32" customFormat="1" ht="84" customHeight="1">
      <c r="A19" s="43"/>
      <c r="B19" s="90" t="s">
        <v>171</v>
      </c>
      <c r="C19" s="91" t="s">
        <v>126</v>
      </c>
      <c r="D19" s="92">
        <v>26</v>
      </c>
      <c r="E19" s="83"/>
      <c r="F19" s="83">
        <f t="shared" ref="F19" si="6">E19*D19</f>
        <v>0</v>
      </c>
      <c r="G19" s="84">
        <f t="shared" ref="G19" si="7">E19*1.21</f>
        <v>0</v>
      </c>
      <c r="H19" s="93">
        <f t="shared" ref="H19" si="8">G19*D19</f>
        <v>0</v>
      </c>
    </row>
    <row r="20" spans="1:8" s="32" customFormat="1" ht="67.900000000000006" customHeight="1">
      <c r="A20" s="43"/>
      <c r="B20" s="90" t="s">
        <v>172</v>
      </c>
      <c r="C20" s="91" t="s">
        <v>123</v>
      </c>
      <c r="D20" s="92">
        <v>6</v>
      </c>
      <c r="E20" s="83"/>
      <c r="F20" s="83">
        <f t="shared" ref="F20" si="9">E20*D20</f>
        <v>0</v>
      </c>
      <c r="G20" s="84">
        <f t="shared" ref="G20" si="10">E20*1.21</f>
        <v>0</v>
      </c>
      <c r="H20" s="93">
        <f t="shared" ref="H20" si="11">G20*D20</f>
        <v>0</v>
      </c>
    </row>
    <row r="21" spans="1:8" s="32" customFormat="1" ht="15">
      <c r="A21" s="43"/>
      <c r="B21" s="33" t="s">
        <v>6</v>
      </c>
      <c r="C21" s="34"/>
      <c r="D21" s="12"/>
      <c r="E21" s="12"/>
      <c r="F21" s="35">
        <f>SUM(F17:F20)</f>
        <v>0</v>
      </c>
      <c r="G21" s="36"/>
      <c r="H21" s="37">
        <f>SUM(H17:H20)</f>
        <v>0</v>
      </c>
    </row>
    <row r="22" spans="1:8" s="32" customFormat="1" ht="16.5" customHeight="1">
      <c r="A22" s="43"/>
      <c r="B22" s="44"/>
      <c r="C22" s="45"/>
      <c r="D22" s="46"/>
      <c r="E22" s="46"/>
      <c r="F22" s="46"/>
      <c r="G22" s="47"/>
      <c r="H22" s="48"/>
    </row>
    <row r="23" spans="1:8" s="32" customFormat="1" ht="15" customHeight="1">
      <c r="B23" s="105" t="s">
        <v>9</v>
      </c>
      <c r="C23" s="74"/>
      <c r="D23" s="81"/>
      <c r="E23" s="81"/>
      <c r="F23" s="106"/>
      <c r="G23" s="88"/>
      <c r="H23" s="107"/>
    </row>
    <row r="24" spans="1:8" s="32" customFormat="1" ht="107.45" customHeight="1">
      <c r="A24" s="43"/>
      <c r="B24" s="87" t="s">
        <v>127</v>
      </c>
      <c r="C24" s="74" t="s">
        <v>134</v>
      </c>
      <c r="D24" s="86">
        <v>2</v>
      </c>
      <c r="E24" s="82"/>
      <c r="F24" s="83">
        <f t="shared" ref="F24" si="12">E24*D24</f>
        <v>0</v>
      </c>
      <c r="G24" s="84">
        <f t="shared" ref="G24" si="13">E24*1.21</f>
        <v>0</v>
      </c>
      <c r="H24" s="85">
        <f t="shared" ref="H24" si="14">G24*D24</f>
        <v>0</v>
      </c>
    </row>
    <row r="25" spans="1:8" s="32" customFormat="1" ht="76.900000000000006" customHeight="1">
      <c r="A25" s="43"/>
      <c r="B25" s="87" t="s">
        <v>128</v>
      </c>
      <c r="C25" s="74" t="s">
        <v>132</v>
      </c>
      <c r="D25" s="86">
        <v>1</v>
      </c>
      <c r="E25" s="82"/>
      <c r="F25" s="83">
        <f t="shared" ref="F25" si="15">E25*D25</f>
        <v>0</v>
      </c>
      <c r="G25" s="84">
        <f t="shared" ref="G25" si="16">E25*1.21</f>
        <v>0</v>
      </c>
      <c r="H25" s="85">
        <f t="shared" ref="H25" si="17">G25*D25</f>
        <v>0</v>
      </c>
    </row>
    <row r="26" spans="1:8" s="32" customFormat="1" ht="80.25" customHeight="1">
      <c r="A26" s="43"/>
      <c r="B26" s="87" t="s">
        <v>129</v>
      </c>
      <c r="C26" s="74" t="s">
        <v>133</v>
      </c>
      <c r="D26" s="86">
        <v>3</v>
      </c>
      <c r="E26" s="82"/>
      <c r="F26" s="83">
        <f t="shared" ref="F26" si="18">E26*D26</f>
        <v>0</v>
      </c>
      <c r="G26" s="84">
        <f t="shared" ref="G26" si="19">E26*1.21</f>
        <v>0</v>
      </c>
      <c r="H26" s="85">
        <f t="shared" ref="H26" si="20">G26*D26</f>
        <v>0</v>
      </c>
    </row>
    <row r="27" spans="1:8" s="32" customFormat="1" ht="87" customHeight="1">
      <c r="A27" s="43"/>
      <c r="B27" s="87" t="s">
        <v>115</v>
      </c>
      <c r="C27" s="74" t="s">
        <v>131</v>
      </c>
      <c r="D27" s="86">
        <v>2</v>
      </c>
      <c r="E27" s="82"/>
      <c r="F27" s="83">
        <f t="shared" ref="F27:F29" si="21">E27*D27</f>
        <v>0</v>
      </c>
      <c r="G27" s="84">
        <f t="shared" ref="G27:G29" si="22">E27*1.21</f>
        <v>0</v>
      </c>
      <c r="H27" s="85">
        <f t="shared" ref="H27:H29" si="23">G27*D27</f>
        <v>0</v>
      </c>
    </row>
    <row r="28" spans="1:8" s="32" customFormat="1" ht="32.450000000000003" customHeight="1">
      <c r="A28" s="31"/>
      <c r="B28" s="73" t="s">
        <v>135</v>
      </c>
      <c r="C28" s="94" t="s">
        <v>148</v>
      </c>
      <c r="D28" s="81">
        <v>1</v>
      </c>
      <c r="E28" s="83"/>
      <c r="F28" s="83">
        <f t="shared" si="21"/>
        <v>0</v>
      </c>
      <c r="G28" s="84">
        <f t="shared" si="22"/>
        <v>0</v>
      </c>
      <c r="H28" s="93">
        <f t="shared" si="23"/>
        <v>0</v>
      </c>
    </row>
    <row r="29" spans="1:8" s="32" customFormat="1" ht="32.450000000000003" customHeight="1">
      <c r="A29" s="31"/>
      <c r="B29" s="87" t="s">
        <v>130</v>
      </c>
      <c r="C29" s="74" t="s">
        <v>187</v>
      </c>
      <c r="D29" s="86">
        <v>2</v>
      </c>
      <c r="E29" s="82"/>
      <c r="F29" s="83">
        <f t="shared" si="21"/>
        <v>0</v>
      </c>
      <c r="G29" s="84">
        <f t="shared" si="22"/>
        <v>0</v>
      </c>
      <c r="H29" s="85">
        <f t="shared" si="23"/>
        <v>0</v>
      </c>
    </row>
    <row r="30" spans="1:8" s="32" customFormat="1" ht="41.25" customHeight="1">
      <c r="A30" s="31"/>
      <c r="B30" s="87" t="s">
        <v>166</v>
      </c>
      <c r="C30" s="74" t="s">
        <v>167</v>
      </c>
      <c r="D30" s="86">
        <v>1</v>
      </c>
      <c r="E30" s="82"/>
      <c r="F30" s="83">
        <f t="shared" ref="F30" si="24">E30*D30</f>
        <v>0</v>
      </c>
      <c r="G30" s="84">
        <f t="shared" ref="G30" si="25">E30*1.21</f>
        <v>0</v>
      </c>
      <c r="H30" s="85">
        <f t="shared" ref="H30" si="26">G30*D30</f>
        <v>0</v>
      </c>
    </row>
    <row r="31" spans="1:8" s="32" customFormat="1" ht="135" customHeight="1">
      <c r="A31" s="31"/>
      <c r="B31" s="87" t="s">
        <v>156</v>
      </c>
      <c r="C31" s="74" t="s">
        <v>165</v>
      </c>
      <c r="D31" s="86">
        <v>1</v>
      </c>
      <c r="E31" s="82"/>
      <c r="F31" s="83">
        <f t="shared" ref="F31" si="27">E31*D31</f>
        <v>0</v>
      </c>
      <c r="G31" s="84">
        <f t="shared" ref="G31" si="28">E31*1.21</f>
        <v>0</v>
      </c>
      <c r="H31" s="85">
        <f t="shared" ref="H31" si="29">G31*D31</f>
        <v>0</v>
      </c>
    </row>
    <row r="32" spans="1:8" s="32" customFormat="1" ht="18.75" customHeight="1">
      <c r="A32" s="43"/>
      <c r="B32" s="33" t="s">
        <v>6</v>
      </c>
      <c r="C32" s="25"/>
      <c r="D32" s="26"/>
      <c r="E32" s="27"/>
      <c r="F32" s="35">
        <f>SUM(F23:F31)</f>
        <v>0</v>
      </c>
      <c r="G32" s="28"/>
      <c r="H32" s="37">
        <f>SUM(H23:H31)</f>
        <v>0</v>
      </c>
    </row>
    <row r="33" spans="1:8" s="32" customFormat="1">
      <c r="A33" s="43"/>
      <c r="B33" s="19"/>
      <c r="C33" s="20"/>
      <c r="D33" s="21"/>
      <c r="E33" s="22"/>
      <c r="F33" s="17"/>
      <c r="G33" s="18"/>
      <c r="H33" s="23"/>
    </row>
    <row r="34" spans="1:8" s="32" customFormat="1">
      <c r="B34" s="103" t="s">
        <v>16</v>
      </c>
      <c r="C34" s="74"/>
      <c r="D34" s="86"/>
      <c r="E34" s="88"/>
      <c r="F34" s="83"/>
      <c r="G34" s="84"/>
      <c r="H34" s="85"/>
    </row>
    <row r="35" spans="1:8" s="32" customFormat="1" ht="384" customHeight="1">
      <c r="A35" s="43"/>
      <c r="B35" s="87" t="s">
        <v>177</v>
      </c>
      <c r="C35" s="74" t="s">
        <v>27</v>
      </c>
      <c r="D35" s="86">
        <v>1</v>
      </c>
      <c r="E35" s="82"/>
      <c r="F35" s="83">
        <f>E35*D35</f>
        <v>0</v>
      </c>
      <c r="G35" s="84">
        <f>E35*1.21</f>
        <v>0</v>
      </c>
      <c r="H35" s="85">
        <f>G35*D35</f>
        <v>0</v>
      </c>
    </row>
    <row r="36" spans="1:8" s="32" customFormat="1" ht="98.25" customHeight="1">
      <c r="A36" s="43"/>
      <c r="B36" s="87" t="s">
        <v>18</v>
      </c>
      <c r="C36" s="74" t="s">
        <v>19</v>
      </c>
      <c r="D36" s="86">
        <v>1</v>
      </c>
      <c r="E36" s="82"/>
      <c r="F36" s="83">
        <f t="shared" ref="F36:F42" si="30">E36*D36</f>
        <v>0</v>
      </c>
      <c r="G36" s="84">
        <f t="shared" ref="G36:G42" si="31">E36*1.21</f>
        <v>0</v>
      </c>
      <c r="H36" s="85">
        <f t="shared" ref="H36:H42" si="32">G36*D36</f>
        <v>0</v>
      </c>
    </row>
    <row r="37" spans="1:8" s="32" customFormat="1" ht="85.5" customHeight="1">
      <c r="A37" s="43"/>
      <c r="B37" s="87" t="s">
        <v>38</v>
      </c>
      <c r="C37" s="74" t="s">
        <v>17</v>
      </c>
      <c r="D37" s="86">
        <v>1</v>
      </c>
      <c r="E37" s="82"/>
      <c r="F37" s="83">
        <f t="shared" si="30"/>
        <v>0</v>
      </c>
      <c r="G37" s="84">
        <f t="shared" si="31"/>
        <v>0</v>
      </c>
      <c r="H37" s="85">
        <f t="shared" si="32"/>
        <v>0</v>
      </c>
    </row>
    <row r="38" spans="1:8" s="32" customFormat="1" ht="23.45" customHeight="1">
      <c r="A38" s="43"/>
      <c r="B38" s="87" t="s">
        <v>39</v>
      </c>
      <c r="C38" s="74" t="s">
        <v>40</v>
      </c>
      <c r="D38" s="86">
        <v>15</v>
      </c>
      <c r="E38" s="82"/>
      <c r="F38" s="83">
        <f t="shared" si="30"/>
        <v>0</v>
      </c>
      <c r="G38" s="84">
        <f t="shared" si="31"/>
        <v>0</v>
      </c>
      <c r="H38" s="85">
        <f t="shared" si="32"/>
        <v>0</v>
      </c>
    </row>
    <row r="39" spans="1:8" s="32" customFormat="1" ht="24.6" customHeight="1">
      <c r="A39" s="43"/>
      <c r="B39" s="87" t="s">
        <v>41</v>
      </c>
      <c r="C39" s="74" t="s">
        <v>42</v>
      </c>
      <c r="D39" s="86">
        <v>1</v>
      </c>
      <c r="E39" s="82"/>
      <c r="F39" s="83">
        <f t="shared" si="30"/>
        <v>0</v>
      </c>
      <c r="G39" s="84">
        <f t="shared" si="31"/>
        <v>0</v>
      </c>
      <c r="H39" s="85">
        <f t="shared" si="32"/>
        <v>0</v>
      </c>
    </row>
    <row r="40" spans="1:8" s="32" customFormat="1" ht="32.450000000000003" customHeight="1">
      <c r="A40" s="43"/>
      <c r="B40" s="87" t="s">
        <v>43</v>
      </c>
      <c r="C40" s="74" t="s">
        <v>44</v>
      </c>
      <c r="D40" s="86">
        <v>1</v>
      </c>
      <c r="E40" s="82"/>
      <c r="F40" s="83">
        <f t="shared" si="30"/>
        <v>0</v>
      </c>
      <c r="G40" s="84">
        <f t="shared" si="31"/>
        <v>0</v>
      </c>
      <c r="H40" s="85">
        <f t="shared" si="32"/>
        <v>0</v>
      </c>
    </row>
    <row r="41" spans="1:8" s="32" customFormat="1" ht="24.6" customHeight="1">
      <c r="A41" s="43"/>
      <c r="B41" s="87" t="s">
        <v>45</v>
      </c>
      <c r="C41" s="74" t="s">
        <v>46</v>
      </c>
      <c r="D41" s="86">
        <v>1</v>
      </c>
      <c r="E41" s="82"/>
      <c r="F41" s="83">
        <f t="shared" si="30"/>
        <v>0</v>
      </c>
      <c r="G41" s="84">
        <f t="shared" si="31"/>
        <v>0</v>
      </c>
      <c r="H41" s="85">
        <f t="shared" si="32"/>
        <v>0</v>
      </c>
    </row>
    <row r="42" spans="1:8" s="32" customFormat="1" ht="50.25" customHeight="1">
      <c r="A42" s="43"/>
      <c r="B42" s="87" t="s">
        <v>47</v>
      </c>
      <c r="C42" s="74" t="s">
        <v>48</v>
      </c>
      <c r="D42" s="86">
        <v>1</v>
      </c>
      <c r="E42" s="82"/>
      <c r="F42" s="83">
        <f t="shared" si="30"/>
        <v>0</v>
      </c>
      <c r="G42" s="84">
        <f t="shared" si="31"/>
        <v>0</v>
      </c>
      <c r="H42" s="85">
        <f t="shared" si="32"/>
        <v>0</v>
      </c>
    </row>
    <row r="43" spans="1:8" s="32" customFormat="1" ht="15.6" customHeight="1">
      <c r="A43" s="43"/>
      <c r="B43" s="33" t="s">
        <v>6</v>
      </c>
      <c r="C43" s="25"/>
      <c r="D43" s="26"/>
      <c r="E43" s="27"/>
      <c r="F43" s="35">
        <f>SUM(F35:F42)</f>
        <v>0</v>
      </c>
      <c r="G43" s="28"/>
      <c r="H43" s="37">
        <f>SUM(H35:H42)</f>
        <v>0</v>
      </c>
    </row>
    <row r="44" spans="1:8" s="32" customFormat="1" ht="15.6" customHeight="1">
      <c r="A44" s="43"/>
      <c r="B44" s="49"/>
      <c r="C44" s="20"/>
      <c r="D44" s="21"/>
      <c r="E44" s="22"/>
      <c r="F44" s="50"/>
      <c r="G44" s="18"/>
      <c r="H44" s="23"/>
    </row>
    <row r="45" spans="1:8" s="32" customFormat="1" ht="15.6" customHeight="1">
      <c r="B45" s="103" t="s">
        <v>20</v>
      </c>
      <c r="C45" s="74"/>
      <c r="D45" s="86"/>
      <c r="E45" s="88"/>
      <c r="F45" s="104"/>
      <c r="G45" s="84"/>
      <c r="H45" s="85"/>
    </row>
    <row r="46" spans="1:8" s="32" customFormat="1" ht="34.15" customHeight="1">
      <c r="A46" s="43"/>
      <c r="B46" s="87" t="s">
        <v>110</v>
      </c>
      <c r="C46" s="74" t="s">
        <v>111</v>
      </c>
      <c r="D46" s="86">
        <v>1</v>
      </c>
      <c r="E46" s="88"/>
      <c r="F46" s="88">
        <f>E46*D46</f>
        <v>0</v>
      </c>
      <c r="G46" s="84">
        <f>E46*1.21</f>
        <v>0</v>
      </c>
      <c r="H46" s="85">
        <f>G46*D46</f>
        <v>0</v>
      </c>
    </row>
    <row r="47" spans="1:8" s="32" customFormat="1" ht="33" customHeight="1">
      <c r="A47" s="43"/>
      <c r="B47" s="87" t="s">
        <v>21</v>
      </c>
      <c r="C47" s="74" t="s">
        <v>22</v>
      </c>
      <c r="D47" s="86">
        <v>1</v>
      </c>
      <c r="E47" s="88"/>
      <c r="F47" s="88">
        <f t="shared" ref="F47:F48" si="33">E47*D47</f>
        <v>0</v>
      </c>
      <c r="G47" s="84">
        <f t="shared" ref="G47:G48" si="34">E47*1.21</f>
        <v>0</v>
      </c>
      <c r="H47" s="85">
        <f t="shared" ref="H47:H48" si="35">G47*D47</f>
        <v>0</v>
      </c>
    </row>
    <row r="48" spans="1:8" s="32" customFormat="1" ht="27" customHeight="1">
      <c r="A48" s="43"/>
      <c r="B48" s="87" t="s">
        <v>23</v>
      </c>
      <c r="C48" s="74" t="s">
        <v>24</v>
      </c>
      <c r="D48" s="86">
        <v>1</v>
      </c>
      <c r="E48" s="88"/>
      <c r="F48" s="88">
        <f t="shared" si="33"/>
        <v>0</v>
      </c>
      <c r="G48" s="84">
        <f t="shared" si="34"/>
        <v>0</v>
      </c>
      <c r="H48" s="85">
        <f t="shared" si="35"/>
        <v>0</v>
      </c>
    </row>
    <row r="49" spans="1:9" s="32" customFormat="1" ht="15.6" customHeight="1">
      <c r="A49" s="43"/>
      <c r="B49" s="33" t="s">
        <v>6</v>
      </c>
      <c r="C49" s="25"/>
      <c r="D49" s="26"/>
      <c r="E49" s="27"/>
      <c r="F49" s="35">
        <f>SUM(F46:F48)</f>
        <v>0</v>
      </c>
      <c r="G49" s="28"/>
      <c r="H49" s="37">
        <f>SUM(H46:H48)</f>
        <v>0</v>
      </c>
    </row>
    <row r="50" spans="1:9" s="32" customFormat="1" ht="15.6" customHeight="1">
      <c r="A50" s="43"/>
      <c r="B50" s="19"/>
      <c r="C50" s="20"/>
      <c r="D50" s="21"/>
      <c r="E50" s="22"/>
      <c r="F50" s="50"/>
      <c r="G50" s="18"/>
      <c r="H50" s="23"/>
    </row>
    <row r="51" spans="1:9" s="32" customFormat="1" ht="15.6" customHeight="1">
      <c r="B51" s="103" t="s">
        <v>37</v>
      </c>
      <c r="C51" s="74"/>
      <c r="D51" s="86"/>
      <c r="E51" s="88"/>
      <c r="F51" s="104"/>
      <c r="G51" s="84"/>
      <c r="H51" s="85"/>
    </row>
    <row r="52" spans="1:9" s="32" customFormat="1" ht="45" customHeight="1">
      <c r="A52" s="43"/>
      <c r="B52" s="87" t="s">
        <v>181</v>
      </c>
      <c r="C52" s="89" t="s">
        <v>182</v>
      </c>
      <c r="D52" s="86">
        <v>1</v>
      </c>
      <c r="E52" s="88"/>
      <c r="F52" s="88">
        <f t="shared" ref="F52" si="36">E52*D52</f>
        <v>0</v>
      </c>
      <c r="G52" s="88">
        <f t="shared" ref="G52" si="37">E52*1.21</f>
        <v>0</v>
      </c>
      <c r="H52" s="85">
        <f t="shared" ref="H52" si="38">G52*D52</f>
        <v>0</v>
      </c>
    </row>
    <row r="53" spans="1:9" s="32" customFormat="1" ht="17.45" customHeight="1">
      <c r="A53" s="43"/>
      <c r="B53" s="33" t="s">
        <v>6</v>
      </c>
      <c r="C53" s="25"/>
      <c r="D53" s="26"/>
      <c r="E53" s="27"/>
      <c r="F53" s="35">
        <f>SUM(F52:F52)</f>
        <v>0</v>
      </c>
      <c r="G53" s="25"/>
      <c r="H53" s="37">
        <f>SUM(H52:H52)</f>
        <v>0</v>
      </c>
    </row>
    <row r="54" spans="1:9" s="32" customFormat="1" ht="17.45" customHeight="1">
      <c r="A54" s="43"/>
      <c r="B54" s="19"/>
      <c r="C54" s="20"/>
      <c r="D54" s="21"/>
      <c r="E54" s="22"/>
      <c r="F54" s="22"/>
      <c r="G54" s="22"/>
      <c r="H54" s="23"/>
    </row>
    <row r="55" spans="1:9" s="32" customFormat="1" ht="15" customHeight="1">
      <c r="B55" s="103" t="s">
        <v>49</v>
      </c>
      <c r="C55" s="74"/>
      <c r="D55" s="86"/>
      <c r="E55" s="88"/>
      <c r="F55" s="88"/>
      <c r="G55" s="88"/>
      <c r="H55" s="85"/>
    </row>
    <row r="56" spans="1:9" s="32" customFormat="1" ht="52.9" customHeight="1">
      <c r="A56" s="43"/>
      <c r="B56" s="87" t="s">
        <v>50</v>
      </c>
      <c r="C56" s="74" t="s">
        <v>109</v>
      </c>
      <c r="D56" s="86">
        <v>1</v>
      </c>
      <c r="E56" s="88"/>
      <c r="F56" s="88">
        <f>E56*D56</f>
        <v>0</v>
      </c>
      <c r="G56" s="88">
        <f>E56*1.21</f>
        <v>0</v>
      </c>
      <c r="H56" s="85">
        <f>G56*D56</f>
        <v>0</v>
      </c>
    </row>
    <row r="57" spans="1:9" s="32" customFormat="1" ht="20.45" customHeight="1">
      <c r="A57" s="43"/>
      <c r="B57" s="33" t="s">
        <v>6</v>
      </c>
      <c r="C57" s="25"/>
      <c r="D57" s="26"/>
      <c r="E57" s="27"/>
      <c r="F57" s="35">
        <f>SUM(F56:F56)</f>
        <v>0</v>
      </c>
      <c r="G57" s="25"/>
      <c r="H57" s="37">
        <f>SUM(H56:H56)</f>
        <v>0</v>
      </c>
    </row>
    <row r="58" spans="1:9" s="32" customFormat="1" ht="19.899999999999999" customHeight="1">
      <c r="A58" s="43"/>
      <c r="B58" s="19"/>
      <c r="C58" s="20"/>
      <c r="D58" s="21"/>
      <c r="E58" s="22"/>
      <c r="F58" s="22"/>
      <c r="G58" s="22"/>
      <c r="H58" s="23"/>
    </row>
    <row r="59" spans="1:9" s="32" customFormat="1" ht="15.6" customHeight="1">
      <c r="B59" s="103" t="s">
        <v>53</v>
      </c>
      <c r="C59" s="74"/>
      <c r="D59" s="86"/>
      <c r="E59" s="88"/>
      <c r="F59" s="104"/>
      <c r="G59" s="84"/>
      <c r="H59" s="85"/>
    </row>
    <row r="60" spans="1:9" s="32" customFormat="1" ht="58.5" customHeight="1">
      <c r="A60" s="43"/>
      <c r="B60" s="87" t="s">
        <v>53</v>
      </c>
      <c r="C60" s="74" t="s">
        <v>178</v>
      </c>
      <c r="D60" s="86">
        <v>1</v>
      </c>
      <c r="E60" s="88"/>
      <c r="F60" s="88">
        <f>E60*D60</f>
        <v>0</v>
      </c>
      <c r="G60" s="88">
        <f>E60*1.21</f>
        <v>0</v>
      </c>
      <c r="H60" s="85">
        <f>G60*D60</f>
        <v>0</v>
      </c>
      <c r="I60" s="112"/>
    </row>
    <row r="61" spans="1:9" s="32" customFormat="1" ht="39.6" customHeight="1">
      <c r="A61" s="43"/>
      <c r="B61" s="87" t="s">
        <v>124</v>
      </c>
      <c r="C61" s="74" t="s">
        <v>173</v>
      </c>
      <c r="D61" s="86">
        <v>1</v>
      </c>
      <c r="E61" s="88"/>
      <c r="F61" s="88">
        <f>E61*D61</f>
        <v>0</v>
      </c>
      <c r="G61" s="88">
        <f>E61*1.21</f>
        <v>0</v>
      </c>
      <c r="H61" s="85">
        <f>G61*D61</f>
        <v>0</v>
      </c>
      <c r="I61" s="112"/>
    </row>
    <row r="62" spans="1:9" s="32" customFormat="1" ht="48.75" customHeight="1">
      <c r="A62" s="43"/>
      <c r="B62" s="87" t="s">
        <v>118</v>
      </c>
      <c r="C62" s="74" t="s">
        <v>174</v>
      </c>
      <c r="D62" s="86">
        <v>1</v>
      </c>
      <c r="E62" s="88"/>
      <c r="F62" s="88">
        <f>E62*D62</f>
        <v>0</v>
      </c>
      <c r="G62" s="88">
        <f>E62*1.21</f>
        <v>0</v>
      </c>
      <c r="H62" s="85">
        <f>G62*D62</f>
        <v>0</v>
      </c>
      <c r="I62" s="112"/>
    </row>
    <row r="63" spans="1:9" s="32" customFormat="1" ht="15.6" customHeight="1">
      <c r="A63" s="43"/>
      <c r="B63" s="33" t="s">
        <v>6</v>
      </c>
      <c r="C63" s="25"/>
      <c r="D63" s="26"/>
      <c r="E63" s="27"/>
      <c r="F63" s="35">
        <f>SUM(F60:F62)</f>
        <v>0</v>
      </c>
      <c r="G63" s="28"/>
      <c r="H63" s="37">
        <f>SUM(H60:H62)</f>
        <v>0</v>
      </c>
    </row>
    <row r="64" spans="1:9" s="32" customFormat="1" ht="15.6" customHeight="1">
      <c r="A64" s="43"/>
      <c r="B64" s="19"/>
      <c r="C64" s="20"/>
      <c r="D64" s="21"/>
      <c r="E64" s="22"/>
      <c r="F64" s="50"/>
      <c r="G64" s="18"/>
      <c r="H64" s="23"/>
    </row>
    <row r="65" spans="1:8" s="32" customFormat="1" ht="15.6" customHeight="1">
      <c r="B65" s="103" t="s">
        <v>54</v>
      </c>
      <c r="C65" s="74"/>
      <c r="D65" s="86"/>
      <c r="E65" s="88"/>
      <c r="F65" s="104"/>
      <c r="G65" s="84"/>
      <c r="H65" s="85"/>
    </row>
    <row r="66" spans="1:8" s="32" customFormat="1" ht="107.25" customHeight="1">
      <c r="A66" s="43"/>
      <c r="B66" s="87" t="s">
        <v>175</v>
      </c>
      <c r="C66" s="74" t="s">
        <v>162</v>
      </c>
      <c r="D66" s="86">
        <v>2</v>
      </c>
      <c r="E66" s="88"/>
      <c r="F66" s="88">
        <f>E66*D66</f>
        <v>0</v>
      </c>
      <c r="G66" s="88">
        <f>E66*1.21</f>
        <v>0</v>
      </c>
      <c r="H66" s="85">
        <f>G66*D66</f>
        <v>0</v>
      </c>
    </row>
    <row r="67" spans="1:8" s="32" customFormat="1" ht="107.25" customHeight="1">
      <c r="A67" s="43"/>
      <c r="B67" s="87" t="s">
        <v>161</v>
      </c>
      <c r="C67" s="74" t="s">
        <v>164</v>
      </c>
      <c r="D67" s="86">
        <v>1</v>
      </c>
      <c r="E67" s="88"/>
      <c r="F67" s="88">
        <f>E67*D67</f>
        <v>0</v>
      </c>
      <c r="G67" s="88">
        <f t="shared" ref="G67:G70" si="39">E67*1.21</f>
        <v>0</v>
      </c>
      <c r="H67" s="85">
        <f t="shared" ref="H67:H70" si="40">G67*D67</f>
        <v>0</v>
      </c>
    </row>
    <row r="68" spans="1:8" s="32" customFormat="1" ht="107.25" customHeight="1">
      <c r="A68" s="43"/>
      <c r="B68" s="87" t="s">
        <v>161</v>
      </c>
      <c r="C68" s="74" t="s">
        <v>163</v>
      </c>
      <c r="D68" s="86">
        <v>2</v>
      </c>
      <c r="E68" s="88"/>
      <c r="F68" s="88">
        <f>E68*D68</f>
        <v>0</v>
      </c>
      <c r="G68" s="88">
        <f t="shared" ref="G68" si="41">E68*1.21</f>
        <v>0</v>
      </c>
      <c r="H68" s="85">
        <f t="shared" ref="H68" si="42">G68*D68</f>
        <v>0</v>
      </c>
    </row>
    <row r="69" spans="1:8" s="32" customFormat="1" ht="40.5" customHeight="1">
      <c r="A69" s="43"/>
      <c r="B69" s="87" t="s">
        <v>116</v>
      </c>
      <c r="C69" s="74" t="s">
        <v>51</v>
      </c>
      <c r="D69" s="86">
        <v>1</v>
      </c>
      <c r="E69" s="88"/>
      <c r="F69" s="88">
        <f t="shared" ref="F69:F70" si="43">E69*D69</f>
        <v>0</v>
      </c>
      <c r="G69" s="88">
        <f t="shared" si="39"/>
        <v>0</v>
      </c>
      <c r="H69" s="85">
        <f t="shared" si="40"/>
        <v>0</v>
      </c>
    </row>
    <row r="70" spans="1:8" s="32" customFormat="1" ht="34.5" customHeight="1">
      <c r="A70" s="43"/>
      <c r="B70" s="87" t="s">
        <v>52</v>
      </c>
      <c r="C70" s="74" t="s">
        <v>186</v>
      </c>
      <c r="D70" s="86">
        <v>5</v>
      </c>
      <c r="E70" s="88"/>
      <c r="F70" s="88">
        <f t="shared" si="43"/>
        <v>0</v>
      </c>
      <c r="G70" s="88">
        <f t="shared" si="39"/>
        <v>0</v>
      </c>
      <c r="H70" s="85">
        <f t="shared" si="40"/>
        <v>0</v>
      </c>
    </row>
    <row r="71" spans="1:8" s="32" customFormat="1" ht="15.6" customHeight="1">
      <c r="A71" s="43"/>
      <c r="B71" s="33" t="s">
        <v>6</v>
      </c>
      <c r="C71" s="25"/>
      <c r="D71" s="26"/>
      <c r="E71" s="27"/>
      <c r="F71" s="35">
        <f>SUM(F65:F70)</f>
        <v>0</v>
      </c>
      <c r="G71" s="25"/>
      <c r="H71" s="35">
        <f>SUM(H65:H70)</f>
        <v>0</v>
      </c>
    </row>
    <row r="72" spans="1:8" s="32" customFormat="1" ht="15.6" customHeight="1">
      <c r="A72" s="43"/>
      <c r="B72" s="19"/>
      <c r="C72" s="20"/>
      <c r="D72" s="21"/>
      <c r="E72" s="22"/>
      <c r="F72" s="50"/>
      <c r="G72" s="18"/>
      <c r="H72" s="23"/>
    </row>
    <row r="73" spans="1:8" s="32" customFormat="1" ht="15.6" customHeight="1">
      <c r="B73" s="103" t="s">
        <v>55</v>
      </c>
      <c r="C73" s="74"/>
      <c r="D73" s="86"/>
      <c r="E73" s="88"/>
      <c r="F73" s="104"/>
      <c r="G73" s="84"/>
      <c r="H73" s="85"/>
    </row>
    <row r="74" spans="1:8" s="32" customFormat="1" ht="32.25" customHeight="1">
      <c r="A74" s="43"/>
      <c r="B74" s="87" t="s">
        <v>120</v>
      </c>
      <c r="C74" s="74" t="s">
        <v>121</v>
      </c>
      <c r="D74" s="86">
        <v>79</v>
      </c>
      <c r="E74" s="88"/>
      <c r="F74" s="88">
        <f>E74*D74</f>
        <v>0</v>
      </c>
      <c r="G74" s="88">
        <f>E74*1.21</f>
        <v>0</v>
      </c>
      <c r="H74" s="85">
        <f>G74*D74</f>
        <v>0</v>
      </c>
    </row>
    <row r="75" spans="1:8" s="32" customFormat="1" ht="15.6" customHeight="1">
      <c r="A75" s="43"/>
      <c r="B75" s="87" t="s">
        <v>64</v>
      </c>
      <c r="C75" s="74" t="s">
        <v>65</v>
      </c>
      <c r="D75" s="86">
        <v>79</v>
      </c>
      <c r="E75" s="88"/>
      <c r="F75" s="88">
        <f t="shared" ref="F75:F89" si="44">E75*D75</f>
        <v>0</v>
      </c>
      <c r="G75" s="88">
        <f t="shared" ref="G75:G89" si="45">E75*1.21</f>
        <v>0</v>
      </c>
      <c r="H75" s="85">
        <f t="shared" ref="H75:H89" si="46">G75*D75</f>
        <v>0</v>
      </c>
    </row>
    <row r="76" spans="1:8" s="32" customFormat="1" ht="15.6" customHeight="1">
      <c r="A76" s="43"/>
      <c r="B76" s="87" t="s">
        <v>66</v>
      </c>
      <c r="C76" s="74" t="s">
        <v>65</v>
      </c>
      <c r="D76" s="86">
        <v>79</v>
      </c>
      <c r="E76" s="88"/>
      <c r="F76" s="88">
        <f t="shared" si="44"/>
        <v>0</v>
      </c>
      <c r="G76" s="88">
        <f t="shared" si="45"/>
        <v>0</v>
      </c>
      <c r="H76" s="85">
        <f t="shared" si="46"/>
        <v>0</v>
      </c>
    </row>
    <row r="77" spans="1:8" s="32" customFormat="1" ht="15.6" customHeight="1">
      <c r="A77" s="43"/>
      <c r="B77" s="87" t="s">
        <v>67</v>
      </c>
      <c r="C77" s="74" t="s">
        <v>95</v>
      </c>
      <c r="D77" s="86">
        <v>1</v>
      </c>
      <c r="E77" s="88"/>
      <c r="F77" s="88">
        <f t="shared" si="44"/>
        <v>0</v>
      </c>
      <c r="G77" s="88">
        <f t="shared" si="45"/>
        <v>0</v>
      </c>
      <c r="H77" s="85">
        <f t="shared" si="46"/>
        <v>0</v>
      </c>
    </row>
    <row r="78" spans="1:8" s="32" customFormat="1" ht="15.6" customHeight="1">
      <c r="A78" s="43"/>
      <c r="B78" s="87" t="s">
        <v>68</v>
      </c>
      <c r="C78" s="74" t="s">
        <v>96</v>
      </c>
      <c r="D78" s="86">
        <v>1</v>
      </c>
      <c r="E78" s="88"/>
      <c r="F78" s="88">
        <f t="shared" si="44"/>
        <v>0</v>
      </c>
      <c r="G78" s="88">
        <f t="shared" si="45"/>
        <v>0</v>
      </c>
      <c r="H78" s="85">
        <f t="shared" si="46"/>
        <v>0</v>
      </c>
    </row>
    <row r="79" spans="1:8" s="32" customFormat="1" ht="15.6" customHeight="1">
      <c r="A79" s="43"/>
      <c r="B79" s="87" t="s">
        <v>69</v>
      </c>
      <c r="C79" s="74" t="s">
        <v>69</v>
      </c>
      <c r="D79" s="86">
        <v>1</v>
      </c>
      <c r="E79" s="88"/>
      <c r="F79" s="88">
        <f t="shared" si="44"/>
        <v>0</v>
      </c>
      <c r="G79" s="88">
        <f t="shared" si="45"/>
        <v>0</v>
      </c>
      <c r="H79" s="85">
        <f t="shared" si="46"/>
        <v>0</v>
      </c>
    </row>
    <row r="80" spans="1:8" s="32" customFormat="1" ht="15.6" customHeight="1">
      <c r="A80" s="43"/>
      <c r="B80" s="87" t="s">
        <v>70</v>
      </c>
      <c r="C80" s="74" t="s">
        <v>65</v>
      </c>
      <c r="D80" s="86">
        <v>79</v>
      </c>
      <c r="E80" s="88"/>
      <c r="F80" s="88">
        <f t="shared" si="44"/>
        <v>0</v>
      </c>
      <c r="G80" s="88">
        <f t="shared" si="45"/>
        <v>0</v>
      </c>
      <c r="H80" s="85">
        <f t="shared" si="46"/>
        <v>0</v>
      </c>
    </row>
    <row r="81" spans="1:8" s="32" customFormat="1" ht="15.6" customHeight="1">
      <c r="A81" s="43"/>
      <c r="B81" s="87" t="s">
        <v>71</v>
      </c>
      <c r="C81" s="74" t="s">
        <v>65</v>
      </c>
      <c r="D81" s="86">
        <v>79</v>
      </c>
      <c r="E81" s="88"/>
      <c r="F81" s="88">
        <f t="shared" si="44"/>
        <v>0</v>
      </c>
      <c r="G81" s="88">
        <f t="shared" si="45"/>
        <v>0</v>
      </c>
      <c r="H81" s="85">
        <f t="shared" si="46"/>
        <v>0</v>
      </c>
    </row>
    <row r="82" spans="1:8" s="32" customFormat="1" ht="38.450000000000003" customHeight="1">
      <c r="A82" s="43"/>
      <c r="B82" s="87" t="s">
        <v>72</v>
      </c>
      <c r="C82" s="74" t="s">
        <v>112</v>
      </c>
      <c r="D82" s="86">
        <v>79</v>
      </c>
      <c r="E82" s="88"/>
      <c r="F82" s="88">
        <f t="shared" si="44"/>
        <v>0</v>
      </c>
      <c r="G82" s="88">
        <f t="shared" si="45"/>
        <v>0</v>
      </c>
      <c r="H82" s="85">
        <f t="shared" si="46"/>
        <v>0</v>
      </c>
    </row>
    <row r="83" spans="1:8" s="32" customFormat="1" ht="15.6" customHeight="1">
      <c r="A83" s="43"/>
      <c r="B83" s="87" t="s">
        <v>73</v>
      </c>
      <c r="C83" s="74" t="s">
        <v>65</v>
      </c>
      <c r="D83" s="86">
        <v>79</v>
      </c>
      <c r="E83" s="88"/>
      <c r="F83" s="88">
        <f t="shared" si="44"/>
        <v>0</v>
      </c>
      <c r="G83" s="88">
        <f t="shared" si="45"/>
        <v>0</v>
      </c>
      <c r="H83" s="85">
        <f t="shared" si="46"/>
        <v>0</v>
      </c>
    </row>
    <row r="84" spans="1:8" s="32" customFormat="1" ht="15.6" customHeight="1">
      <c r="A84" s="43"/>
      <c r="B84" s="87" t="s">
        <v>74</v>
      </c>
      <c r="C84" s="74" t="s">
        <v>65</v>
      </c>
      <c r="D84" s="86">
        <v>79</v>
      </c>
      <c r="E84" s="88"/>
      <c r="F84" s="88">
        <f t="shared" si="44"/>
        <v>0</v>
      </c>
      <c r="G84" s="88">
        <f t="shared" si="45"/>
        <v>0</v>
      </c>
      <c r="H84" s="85">
        <f t="shared" si="46"/>
        <v>0</v>
      </c>
    </row>
    <row r="85" spans="1:8" s="32" customFormat="1" ht="15.6" customHeight="1">
      <c r="A85" s="43"/>
      <c r="B85" s="87" t="s">
        <v>75</v>
      </c>
      <c r="C85" s="74" t="s">
        <v>76</v>
      </c>
      <c r="D85" s="86">
        <v>39</v>
      </c>
      <c r="E85" s="88"/>
      <c r="F85" s="88">
        <f t="shared" si="44"/>
        <v>0</v>
      </c>
      <c r="G85" s="88">
        <f t="shared" si="45"/>
        <v>0</v>
      </c>
      <c r="H85" s="85">
        <f t="shared" si="46"/>
        <v>0</v>
      </c>
    </row>
    <row r="86" spans="1:8" s="32" customFormat="1" ht="15.6" customHeight="1">
      <c r="A86" s="43"/>
      <c r="B86" s="87" t="s">
        <v>77</v>
      </c>
      <c r="C86" s="74" t="s">
        <v>76</v>
      </c>
      <c r="D86" s="86">
        <v>39</v>
      </c>
      <c r="E86" s="88"/>
      <c r="F86" s="88">
        <f t="shared" si="44"/>
        <v>0</v>
      </c>
      <c r="G86" s="88">
        <f t="shared" si="45"/>
        <v>0</v>
      </c>
      <c r="H86" s="85">
        <f t="shared" si="46"/>
        <v>0</v>
      </c>
    </row>
    <row r="87" spans="1:8" s="32" customFormat="1" ht="15.6" customHeight="1">
      <c r="A87" s="43"/>
      <c r="B87" s="87" t="s">
        <v>78</v>
      </c>
      <c r="C87" s="74" t="s">
        <v>78</v>
      </c>
      <c r="D87" s="86">
        <v>1</v>
      </c>
      <c r="E87" s="88"/>
      <c r="F87" s="88">
        <f t="shared" si="44"/>
        <v>0</v>
      </c>
      <c r="G87" s="88">
        <f t="shared" si="45"/>
        <v>0</v>
      </c>
      <c r="H87" s="85">
        <f t="shared" si="46"/>
        <v>0</v>
      </c>
    </row>
    <row r="88" spans="1:8" s="32" customFormat="1" ht="15.6" customHeight="1">
      <c r="A88" s="43"/>
      <c r="B88" s="87" t="s">
        <v>79</v>
      </c>
      <c r="C88" s="74" t="s">
        <v>79</v>
      </c>
      <c r="D88" s="86">
        <v>1</v>
      </c>
      <c r="E88" s="88"/>
      <c r="F88" s="88">
        <f t="shared" si="44"/>
        <v>0</v>
      </c>
      <c r="G88" s="88">
        <f t="shared" si="45"/>
        <v>0</v>
      </c>
      <c r="H88" s="85">
        <f t="shared" si="46"/>
        <v>0</v>
      </c>
    </row>
    <row r="89" spans="1:8" s="32" customFormat="1" ht="15.6" customHeight="1">
      <c r="A89" s="43"/>
      <c r="B89" s="87" t="s">
        <v>80</v>
      </c>
      <c r="C89" s="74" t="s">
        <v>80</v>
      </c>
      <c r="D89" s="86">
        <v>1</v>
      </c>
      <c r="E89" s="88"/>
      <c r="F89" s="88">
        <f t="shared" si="44"/>
        <v>0</v>
      </c>
      <c r="G89" s="88">
        <f t="shared" si="45"/>
        <v>0</v>
      </c>
      <c r="H89" s="85">
        <f t="shared" si="46"/>
        <v>0</v>
      </c>
    </row>
    <row r="90" spans="1:8" s="32" customFormat="1" ht="15.6" customHeight="1">
      <c r="A90" s="43"/>
      <c r="B90" s="33" t="s">
        <v>6</v>
      </c>
      <c r="C90" s="25"/>
      <c r="D90" s="26"/>
      <c r="E90" s="27"/>
      <c r="F90" s="35">
        <f>SUM(F74:F89)</f>
        <v>0</v>
      </c>
      <c r="G90" s="28"/>
      <c r="H90" s="37">
        <f>SUM(H74:H89)</f>
        <v>0</v>
      </c>
    </row>
    <row r="91" spans="1:8" s="32" customFormat="1" ht="15.6" customHeight="1">
      <c r="A91" s="43"/>
      <c r="B91" s="19"/>
      <c r="C91" s="20"/>
      <c r="D91" s="21"/>
      <c r="E91" s="22"/>
      <c r="F91" s="50"/>
      <c r="G91" s="18"/>
      <c r="H91" s="23"/>
    </row>
    <row r="92" spans="1:8" s="32" customFormat="1" ht="15.6" customHeight="1">
      <c r="B92" s="103" t="s">
        <v>100</v>
      </c>
      <c r="C92" s="74"/>
      <c r="D92" s="86"/>
      <c r="E92" s="88"/>
      <c r="F92" s="104"/>
      <c r="G92" s="84"/>
      <c r="H92" s="85"/>
    </row>
    <row r="93" spans="1:8" s="32" customFormat="1" ht="35.25" customHeight="1">
      <c r="A93" s="43"/>
      <c r="B93" s="87" t="s">
        <v>101</v>
      </c>
      <c r="C93" s="74" t="s">
        <v>122</v>
      </c>
      <c r="D93" s="86">
        <v>12</v>
      </c>
      <c r="E93" s="88"/>
      <c r="F93" s="88">
        <f>E93*D93</f>
        <v>0</v>
      </c>
      <c r="G93" s="88">
        <f>E93*1.21</f>
        <v>0</v>
      </c>
      <c r="H93" s="85">
        <f>G93*D93</f>
        <v>0</v>
      </c>
    </row>
    <row r="94" spans="1:8" s="32" customFormat="1" ht="31.5" customHeight="1">
      <c r="A94" s="43"/>
      <c r="B94" s="87" t="s">
        <v>102</v>
      </c>
      <c r="C94" s="74" t="s">
        <v>112</v>
      </c>
      <c r="D94" s="86">
        <v>14</v>
      </c>
      <c r="E94" s="88"/>
      <c r="F94" s="88">
        <f t="shared" ref="F94:F97" si="47">E94*D94</f>
        <v>0</v>
      </c>
      <c r="G94" s="88">
        <f t="shared" ref="G94:G97" si="48">E94*1.21</f>
        <v>0</v>
      </c>
      <c r="H94" s="85">
        <f t="shared" ref="H94:H97" si="49">G94*D94</f>
        <v>0</v>
      </c>
    </row>
    <row r="95" spans="1:8" s="32" customFormat="1" ht="27" customHeight="1">
      <c r="A95" s="43"/>
      <c r="B95" s="87" t="s">
        <v>103</v>
      </c>
      <c r="C95" s="74" t="s">
        <v>104</v>
      </c>
      <c r="D95" s="86">
        <v>10</v>
      </c>
      <c r="E95" s="88"/>
      <c r="F95" s="88">
        <f t="shared" si="47"/>
        <v>0</v>
      </c>
      <c r="G95" s="88">
        <f t="shared" si="48"/>
        <v>0</v>
      </c>
      <c r="H95" s="85">
        <f t="shared" si="49"/>
        <v>0</v>
      </c>
    </row>
    <row r="96" spans="1:8" s="32" customFormat="1" ht="27" customHeight="1">
      <c r="A96" s="43"/>
      <c r="B96" s="87" t="s">
        <v>113</v>
      </c>
      <c r="C96" s="74" t="s">
        <v>114</v>
      </c>
      <c r="D96" s="86">
        <v>1</v>
      </c>
      <c r="E96" s="88"/>
      <c r="F96" s="88">
        <f t="shared" si="47"/>
        <v>0</v>
      </c>
      <c r="G96" s="88">
        <f t="shared" si="48"/>
        <v>0</v>
      </c>
      <c r="H96" s="85">
        <f t="shared" si="49"/>
        <v>0</v>
      </c>
    </row>
    <row r="97" spans="1:8" s="32" customFormat="1" ht="27" customHeight="1">
      <c r="A97" s="43"/>
      <c r="B97" s="87" t="s">
        <v>105</v>
      </c>
      <c r="C97" s="74" t="s">
        <v>106</v>
      </c>
      <c r="D97" s="86">
        <v>1</v>
      </c>
      <c r="E97" s="88"/>
      <c r="F97" s="88">
        <f t="shared" si="47"/>
        <v>0</v>
      </c>
      <c r="G97" s="88">
        <f t="shared" si="48"/>
        <v>0</v>
      </c>
      <c r="H97" s="85">
        <f t="shared" si="49"/>
        <v>0</v>
      </c>
    </row>
    <row r="98" spans="1:8" s="32" customFormat="1" ht="15.6" customHeight="1">
      <c r="A98" s="43"/>
      <c r="B98" s="33" t="s">
        <v>6</v>
      </c>
      <c r="C98" s="25"/>
      <c r="D98" s="26"/>
      <c r="E98" s="27"/>
      <c r="F98" s="35">
        <f>SUM(F93:F97)</f>
        <v>0</v>
      </c>
      <c r="G98" s="28"/>
      <c r="H98" s="37">
        <f>SUM(H93:H97)</f>
        <v>0</v>
      </c>
    </row>
    <row r="99" spans="1:8" s="32" customFormat="1" ht="15.6" customHeight="1">
      <c r="A99" s="43"/>
      <c r="B99" s="19"/>
      <c r="C99" s="20"/>
      <c r="D99" s="21"/>
      <c r="E99" s="22"/>
      <c r="F99" s="50"/>
      <c r="G99" s="18"/>
      <c r="H99" s="23"/>
    </row>
    <row r="100" spans="1:8" s="32" customFormat="1" ht="15.6" customHeight="1">
      <c r="B100" s="103" t="s">
        <v>56</v>
      </c>
      <c r="C100" s="74"/>
      <c r="D100" s="86"/>
      <c r="E100" s="88"/>
      <c r="F100" s="104"/>
      <c r="G100" s="84"/>
      <c r="H100" s="85"/>
    </row>
    <row r="101" spans="1:8" s="32" customFormat="1" ht="15.6" customHeight="1">
      <c r="A101" s="43"/>
      <c r="B101" s="87" t="s">
        <v>58</v>
      </c>
      <c r="C101" s="74" t="s">
        <v>59</v>
      </c>
      <c r="D101" s="86">
        <v>10</v>
      </c>
      <c r="E101" s="88"/>
      <c r="F101" s="88">
        <f>E101*D101</f>
        <v>0</v>
      </c>
      <c r="G101" s="84">
        <f>E101*1.21</f>
        <v>0</v>
      </c>
      <c r="H101" s="85">
        <f>G101*D101</f>
        <v>0</v>
      </c>
    </row>
    <row r="102" spans="1:8" s="32" customFormat="1" ht="15.6" customHeight="1">
      <c r="A102" s="43"/>
      <c r="B102" s="87" t="s">
        <v>60</v>
      </c>
      <c r="C102" s="74" t="s">
        <v>61</v>
      </c>
      <c r="D102" s="86">
        <v>216</v>
      </c>
      <c r="E102" s="88"/>
      <c r="F102" s="88">
        <f t="shared" ref="F102:F103" si="50">E102*D102</f>
        <v>0</v>
      </c>
      <c r="G102" s="84">
        <f t="shared" ref="G102:G103" si="51">E102*1.21</f>
        <v>0</v>
      </c>
      <c r="H102" s="85">
        <f t="shared" ref="H102:H103" si="52">G102*D102</f>
        <v>0</v>
      </c>
    </row>
    <row r="103" spans="1:8" s="32" customFormat="1" ht="15.6" customHeight="1">
      <c r="A103" s="43"/>
      <c r="B103" s="87" t="s">
        <v>62</v>
      </c>
      <c r="C103" s="74" t="s">
        <v>63</v>
      </c>
      <c r="D103" s="86">
        <v>216</v>
      </c>
      <c r="E103" s="88"/>
      <c r="F103" s="88">
        <f t="shared" si="50"/>
        <v>0</v>
      </c>
      <c r="G103" s="84">
        <f t="shared" si="51"/>
        <v>0</v>
      </c>
      <c r="H103" s="85">
        <f t="shared" si="52"/>
        <v>0</v>
      </c>
    </row>
    <row r="104" spans="1:8" s="32" customFormat="1" ht="15.6" customHeight="1">
      <c r="A104" s="43"/>
      <c r="B104" s="33" t="s">
        <v>6</v>
      </c>
      <c r="C104" s="25"/>
      <c r="D104" s="26"/>
      <c r="E104" s="27"/>
      <c r="F104" s="35">
        <f>SUM(F101:F103)</f>
        <v>0</v>
      </c>
      <c r="G104" s="28"/>
      <c r="H104" s="37">
        <f>SUM(H101:H103)</f>
        <v>0</v>
      </c>
    </row>
    <row r="105" spans="1:8" s="32" customFormat="1" ht="15.6" customHeight="1">
      <c r="A105" s="43"/>
      <c r="B105" s="19"/>
      <c r="C105" s="20"/>
      <c r="D105" s="21"/>
      <c r="E105" s="22"/>
      <c r="F105" s="50"/>
      <c r="G105" s="18"/>
      <c r="H105" s="23"/>
    </row>
    <row r="106" spans="1:8" s="32" customFormat="1" ht="25.5" customHeight="1">
      <c r="B106" s="103" t="s">
        <v>57</v>
      </c>
      <c r="C106" s="74"/>
      <c r="D106" s="86"/>
      <c r="E106" s="88"/>
      <c r="F106" s="104"/>
      <c r="G106" s="84"/>
      <c r="H106" s="85"/>
    </row>
    <row r="107" spans="1:8" s="32" customFormat="1" ht="24.75" customHeight="1">
      <c r="A107" s="43"/>
      <c r="B107" s="87" t="s">
        <v>81</v>
      </c>
      <c r="C107" s="74" t="s">
        <v>176</v>
      </c>
      <c r="D107" s="86">
        <v>1</v>
      </c>
      <c r="E107" s="88"/>
      <c r="F107" s="88">
        <f>E107*D107</f>
        <v>0</v>
      </c>
      <c r="G107" s="88">
        <f>E107*1.21</f>
        <v>0</v>
      </c>
      <c r="H107" s="85">
        <f>G107*D107</f>
        <v>0</v>
      </c>
    </row>
    <row r="108" spans="1:8" s="32" customFormat="1" ht="23.25" customHeight="1">
      <c r="A108" s="43"/>
      <c r="B108" s="87" t="s">
        <v>82</v>
      </c>
      <c r="C108" s="74" t="s">
        <v>83</v>
      </c>
      <c r="D108" s="86">
        <v>1</v>
      </c>
      <c r="E108" s="88"/>
      <c r="F108" s="88">
        <f t="shared" ref="F108:F111" si="53">E108*D108</f>
        <v>0</v>
      </c>
      <c r="G108" s="88">
        <f t="shared" ref="G108:G111" si="54">E108*1.21</f>
        <v>0</v>
      </c>
      <c r="H108" s="85">
        <f t="shared" ref="H108:H111" si="55">G108*D108</f>
        <v>0</v>
      </c>
    </row>
    <row r="109" spans="1:8" s="32" customFormat="1" ht="22.5" customHeight="1">
      <c r="A109" s="43"/>
      <c r="B109" s="87" t="s">
        <v>84</v>
      </c>
      <c r="C109" s="74" t="s">
        <v>85</v>
      </c>
      <c r="D109" s="86">
        <v>1</v>
      </c>
      <c r="E109" s="88"/>
      <c r="F109" s="88">
        <f t="shared" si="53"/>
        <v>0</v>
      </c>
      <c r="G109" s="88">
        <f t="shared" si="54"/>
        <v>0</v>
      </c>
      <c r="H109" s="85">
        <f t="shared" si="55"/>
        <v>0</v>
      </c>
    </row>
    <row r="110" spans="1:8" s="32" customFormat="1" ht="27.75" customHeight="1">
      <c r="A110" s="43"/>
      <c r="B110" s="87" t="s">
        <v>86</v>
      </c>
      <c r="C110" s="74" t="s">
        <v>87</v>
      </c>
      <c r="D110" s="86">
        <v>1</v>
      </c>
      <c r="E110" s="88"/>
      <c r="F110" s="88">
        <f t="shared" si="53"/>
        <v>0</v>
      </c>
      <c r="G110" s="88">
        <f t="shared" si="54"/>
        <v>0</v>
      </c>
      <c r="H110" s="85">
        <f t="shared" si="55"/>
        <v>0</v>
      </c>
    </row>
    <row r="111" spans="1:8" s="32" customFormat="1" ht="30.75" customHeight="1">
      <c r="A111" s="43"/>
      <c r="B111" s="87" t="s">
        <v>88</v>
      </c>
      <c r="C111" s="74" t="s">
        <v>89</v>
      </c>
      <c r="D111" s="86">
        <v>1</v>
      </c>
      <c r="E111" s="88"/>
      <c r="F111" s="88">
        <f t="shared" si="53"/>
        <v>0</v>
      </c>
      <c r="G111" s="88">
        <f t="shared" si="54"/>
        <v>0</v>
      </c>
      <c r="H111" s="85">
        <f t="shared" si="55"/>
        <v>0</v>
      </c>
    </row>
    <row r="112" spans="1:8" s="32" customFormat="1" ht="15.6" customHeight="1">
      <c r="A112" s="43"/>
      <c r="B112" s="33" t="s">
        <v>6</v>
      </c>
      <c r="C112" s="25"/>
      <c r="D112" s="26"/>
      <c r="E112" s="27"/>
      <c r="F112" s="35">
        <f>SUM(F107:F111)</f>
        <v>0</v>
      </c>
      <c r="G112" s="28"/>
      <c r="H112" s="37">
        <f>SUM(H107:H111)</f>
        <v>0</v>
      </c>
    </row>
    <row r="113" spans="1:8" s="32" customFormat="1" ht="15.6" customHeight="1">
      <c r="A113" s="43"/>
      <c r="B113" s="19"/>
      <c r="C113" s="20"/>
      <c r="D113" s="21"/>
      <c r="E113" s="22"/>
      <c r="F113" s="50"/>
      <c r="G113" s="18"/>
      <c r="H113" s="23"/>
    </row>
    <row r="114" spans="1:8" s="32" customFormat="1" ht="24.75" customHeight="1">
      <c r="B114" s="103" t="s">
        <v>28</v>
      </c>
      <c r="C114" s="74"/>
      <c r="D114" s="86"/>
      <c r="E114" s="82"/>
      <c r="F114" s="83"/>
      <c r="G114" s="84"/>
      <c r="H114" s="85"/>
    </row>
    <row r="115" spans="1:8" s="32" customFormat="1" ht="13.9" customHeight="1">
      <c r="A115" s="43"/>
      <c r="B115" s="95" t="s">
        <v>29</v>
      </c>
      <c r="C115" s="74" t="s">
        <v>185</v>
      </c>
      <c r="D115" s="86">
        <v>1</v>
      </c>
      <c r="E115" s="82"/>
      <c r="F115" s="83">
        <f>E115*D115</f>
        <v>0</v>
      </c>
      <c r="G115" s="84">
        <f>E115*1.21</f>
        <v>0</v>
      </c>
      <c r="H115" s="85">
        <f>G115*D115</f>
        <v>0</v>
      </c>
    </row>
    <row r="116" spans="1:8" s="32" customFormat="1" ht="13.9" customHeight="1">
      <c r="A116" s="43"/>
      <c r="B116" s="95" t="s">
        <v>150</v>
      </c>
      <c r="C116" s="74" t="s">
        <v>151</v>
      </c>
      <c r="D116" s="86">
        <v>1</v>
      </c>
      <c r="E116" s="82"/>
      <c r="F116" s="83">
        <f>E116*D116</f>
        <v>0</v>
      </c>
      <c r="G116" s="84">
        <f>E116*1.21</f>
        <v>0</v>
      </c>
      <c r="H116" s="85">
        <f>G116*D116</f>
        <v>0</v>
      </c>
    </row>
    <row r="117" spans="1:8" s="32" customFormat="1" ht="13.9" customHeight="1">
      <c r="A117" s="43"/>
      <c r="B117" s="95" t="s">
        <v>152</v>
      </c>
      <c r="C117" s="74" t="s">
        <v>153</v>
      </c>
      <c r="D117" s="86">
        <v>1</v>
      </c>
      <c r="E117" s="82"/>
      <c r="F117" s="83">
        <f>E117*D117</f>
        <v>0</v>
      </c>
      <c r="G117" s="84">
        <f>E117*1.21</f>
        <v>0</v>
      </c>
      <c r="H117" s="85">
        <f>G117*D117</f>
        <v>0</v>
      </c>
    </row>
    <row r="118" spans="1:8" s="32" customFormat="1" ht="13.9" customHeight="1">
      <c r="A118" s="43"/>
      <c r="B118" s="95" t="s">
        <v>147</v>
      </c>
      <c r="C118" s="74" t="s">
        <v>146</v>
      </c>
      <c r="D118" s="86">
        <v>1</v>
      </c>
      <c r="E118" s="82"/>
      <c r="F118" s="83">
        <f t="shared" ref="F118:F120" si="56">E118*D118</f>
        <v>0</v>
      </c>
      <c r="G118" s="84">
        <f t="shared" ref="G118:G120" si="57">E118*1.21</f>
        <v>0</v>
      </c>
      <c r="H118" s="85">
        <f t="shared" ref="H118:H120" si="58">G118*D118</f>
        <v>0</v>
      </c>
    </row>
    <row r="119" spans="1:8" s="32" customFormat="1" ht="13.9" customHeight="1">
      <c r="A119" s="43"/>
      <c r="B119" s="95" t="s">
        <v>30</v>
      </c>
      <c r="C119" s="74" t="s">
        <v>31</v>
      </c>
      <c r="D119" s="86">
        <v>1</v>
      </c>
      <c r="E119" s="82"/>
      <c r="F119" s="83">
        <f t="shared" si="56"/>
        <v>0</v>
      </c>
      <c r="G119" s="84">
        <f t="shared" si="57"/>
        <v>0</v>
      </c>
      <c r="H119" s="85">
        <f t="shared" si="58"/>
        <v>0</v>
      </c>
    </row>
    <row r="120" spans="1:8" s="32" customFormat="1" ht="13.9" customHeight="1">
      <c r="A120" s="43"/>
      <c r="B120" s="95" t="s">
        <v>32</v>
      </c>
      <c r="C120" s="74" t="s">
        <v>33</v>
      </c>
      <c r="D120" s="86">
        <v>1</v>
      </c>
      <c r="E120" s="82"/>
      <c r="F120" s="83">
        <f t="shared" si="56"/>
        <v>0</v>
      </c>
      <c r="G120" s="84">
        <f t="shared" si="57"/>
        <v>0</v>
      </c>
      <c r="H120" s="85">
        <f t="shared" si="58"/>
        <v>0</v>
      </c>
    </row>
    <row r="121" spans="1:8" s="32" customFormat="1" ht="13.9" customHeight="1">
      <c r="A121" s="43"/>
      <c r="B121" s="96" t="s">
        <v>6</v>
      </c>
      <c r="C121" s="97"/>
      <c r="D121" s="98"/>
      <c r="E121" s="99"/>
      <c r="F121" s="100">
        <f>SUM(F114:F120)</f>
        <v>0</v>
      </c>
      <c r="G121" s="101"/>
      <c r="H121" s="102">
        <f>SUM(H114:H120)</f>
        <v>0</v>
      </c>
    </row>
    <row r="122" spans="1:8" s="32" customFormat="1" ht="17.45" customHeight="1">
      <c r="A122" s="43"/>
      <c r="B122" s="29"/>
      <c r="C122" s="20"/>
      <c r="D122" s="21"/>
      <c r="E122" s="24"/>
      <c r="F122" s="17"/>
      <c r="G122" s="18"/>
      <c r="H122" s="23"/>
    </row>
    <row r="123" spans="1:8" s="32" customFormat="1" ht="26.25" customHeight="1">
      <c r="B123" s="103" t="s">
        <v>34</v>
      </c>
      <c r="C123" s="74"/>
      <c r="D123" s="81"/>
      <c r="E123" s="82"/>
      <c r="F123" s="83"/>
      <c r="G123" s="84"/>
      <c r="H123" s="85"/>
    </row>
    <row r="124" spans="1:8" s="32" customFormat="1" ht="23.45" customHeight="1">
      <c r="A124" s="43"/>
      <c r="B124" s="80" t="s">
        <v>91</v>
      </c>
      <c r="C124" s="74" t="s">
        <v>92</v>
      </c>
      <c r="D124" s="81">
        <v>1</v>
      </c>
      <c r="E124" s="82"/>
      <c r="F124" s="83">
        <f>E124*D124</f>
        <v>0</v>
      </c>
      <c r="G124" s="84">
        <f>E124*1.21</f>
        <v>0</v>
      </c>
      <c r="H124" s="85">
        <f>G124*D124</f>
        <v>0</v>
      </c>
    </row>
    <row r="125" spans="1:8" s="32" customFormat="1" ht="23.45" customHeight="1">
      <c r="A125" s="43"/>
      <c r="B125" s="80" t="s">
        <v>93</v>
      </c>
      <c r="C125" s="74" t="s">
        <v>94</v>
      </c>
      <c r="D125" s="81">
        <v>15</v>
      </c>
      <c r="E125" s="82"/>
      <c r="F125" s="83">
        <f t="shared" ref="F125:F136" si="59">E125*D125</f>
        <v>0</v>
      </c>
      <c r="G125" s="84">
        <f t="shared" ref="G125:G136" si="60">E125*1.21</f>
        <v>0</v>
      </c>
      <c r="H125" s="85">
        <f t="shared" ref="H125:H136" si="61">G125*D125</f>
        <v>0</v>
      </c>
    </row>
    <row r="126" spans="1:8" s="32" customFormat="1" ht="40.5" customHeight="1">
      <c r="A126" s="43"/>
      <c r="B126" s="80" t="s">
        <v>136</v>
      </c>
      <c r="C126" s="74" t="s">
        <v>137</v>
      </c>
      <c r="D126" s="81">
        <v>1</v>
      </c>
      <c r="E126" s="82"/>
      <c r="F126" s="83">
        <f t="shared" ref="F126" si="62">E126*D126</f>
        <v>0</v>
      </c>
      <c r="G126" s="84">
        <f t="shared" ref="G126" si="63">E126*1.21</f>
        <v>0</v>
      </c>
      <c r="H126" s="85">
        <f t="shared" ref="H126" si="64">G126*D126</f>
        <v>0</v>
      </c>
    </row>
    <row r="127" spans="1:8" s="32" customFormat="1" ht="37.5" customHeight="1">
      <c r="A127" s="43"/>
      <c r="B127" s="73" t="s">
        <v>141</v>
      </c>
      <c r="C127" s="74" t="s">
        <v>140</v>
      </c>
      <c r="D127" s="81">
        <v>1</v>
      </c>
      <c r="E127" s="82"/>
      <c r="F127" s="83">
        <f t="shared" ref="F127" si="65">E127*D127</f>
        <v>0</v>
      </c>
      <c r="G127" s="84">
        <f t="shared" ref="G127" si="66">E127*1.21</f>
        <v>0</v>
      </c>
      <c r="H127" s="85">
        <f t="shared" ref="H127" si="67">G127*D127</f>
        <v>0</v>
      </c>
    </row>
    <row r="128" spans="1:8" s="32" customFormat="1" ht="40.5" customHeight="1">
      <c r="A128" s="43"/>
      <c r="B128" s="80" t="s">
        <v>142</v>
      </c>
      <c r="C128" s="74" t="s">
        <v>139</v>
      </c>
      <c r="D128" s="81">
        <v>3</v>
      </c>
      <c r="E128" s="82"/>
      <c r="F128" s="83">
        <f t="shared" ref="F128:F129" si="68">E128*D128</f>
        <v>0</v>
      </c>
      <c r="G128" s="84">
        <f t="shared" ref="G128:G129" si="69">E128*1.21</f>
        <v>0</v>
      </c>
      <c r="H128" s="85">
        <f t="shared" ref="H128:H129" si="70">G128*D128</f>
        <v>0</v>
      </c>
    </row>
    <row r="129" spans="1:8" s="32" customFormat="1" ht="23.25" customHeight="1">
      <c r="A129" s="43"/>
      <c r="B129" s="80" t="s">
        <v>145</v>
      </c>
      <c r="C129" s="74" t="s">
        <v>35</v>
      </c>
      <c r="D129" s="81">
        <v>1</v>
      </c>
      <c r="E129" s="82"/>
      <c r="F129" s="83">
        <f t="shared" si="68"/>
        <v>0</v>
      </c>
      <c r="G129" s="84">
        <f t="shared" si="69"/>
        <v>0</v>
      </c>
      <c r="H129" s="85">
        <f t="shared" si="70"/>
        <v>0</v>
      </c>
    </row>
    <row r="130" spans="1:8" s="32" customFormat="1" ht="23.25" customHeight="1">
      <c r="A130" s="43"/>
      <c r="B130" s="80" t="s">
        <v>144</v>
      </c>
      <c r="C130" s="74" t="s">
        <v>35</v>
      </c>
      <c r="D130" s="81">
        <v>1</v>
      </c>
      <c r="E130" s="82"/>
      <c r="F130" s="83">
        <f t="shared" ref="F130" si="71">E130*D130</f>
        <v>0</v>
      </c>
      <c r="G130" s="84">
        <f t="shared" ref="G130" si="72">E130*1.21</f>
        <v>0</v>
      </c>
      <c r="H130" s="85">
        <f t="shared" ref="H130" si="73">G130*D130</f>
        <v>0</v>
      </c>
    </row>
    <row r="131" spans="1:8" s="32" customFormat="1" ht="23.25" customHeight="1">
      <c r="A131" s="43"/>
      <c r="B131" s="80" t="s">
        <v>143</v>
      </c>
      <c r="C131" s="74" t="s">
        <v>35</v>
      </c>
      <c r="D131" s="81">
        <v>2</v>
      </c>
      <c r="E131" s="82"/>
      <c r="F131" s="83">
        <f t="shared" ref="F131" si="74">E131*D131</f>
        <v>0</v>
      </c>
      <c r="G131" s="84">
        <f t="shared" ref="G131" si="75">E131*1.21</f>
        <v>0</v>
      </c>
      <c r="H131" s="85">
        <f t="shared" ref="H131" si="76">G131*D131</f>
        <v>0</v>
      </c>
    </row>
    <row r="132" spans="1:8" s="32" customFormat="1" ht="23.25" customHeight="1">
      <c r="A132" s="43"/>
      <c r="B132" s="80" t="s">
        <v>138</v>
      </c>
      <c r="C132" s="74" t="s">
        <v>35</v>
      </c>
      <c r="D132" s="81">
        <v>1</v>
      </c>
      <c r="E132" s="82"/>
      <c r="F132" s="83">
        <f>E132*D132</f>
        <v>0</v>
      </c>
      <c r="G132" s="84">
        <f>E132*1.21</f>
        <v>0</v>
      </c>
      <c r="H132" s="85">
        <f>G132*D132</f>
        <v>0</v>
      </c>
    </row>
    <row r="133" spans="1:8" s="32" customFormat="1" ht="26.25" customHeight="1">
      <c r="A133" s="43"/>
      <c r="B133" s="80" t="s">
        <v>98</v>
      </c>
      <c r="C133" s="74" t="s">
        <v>35</v>
      </c>
      <c r="D133" s="81">
        <v>1</v>
      </c>
      <c r="E133" s="82"/>
      <c r="F133" s="83">
        <f t="shared" si="59"/>
        <v>0</v>
      </c>
      <c r="G133" s="84">
        <f t="shared" si="60"/>
        <v>0</v>
      </c>
      <c r="H133" s="85">
        <f t="shared" si="61"/>
        <v>0</v>
      </c>
    </row>
    <row r="134" spans="1:8" s="32" customFormat="1" ht="26.25" customHeight="1">
      <c r="A134" s="43"/>
      <c r="B134" s="80" t="s">
        <v>154</v>
      </c>
      <c r="C134" s="74" t="s">
        <v>155</v>
      </c>
      <c r="D134" s="81">
        <v>1</v>
      </c>
      <c r="E134" s="82"/>
      <c r="F134" s="83">
        <f t="shared" ref="F134" si="77">E134*D134</f>
        <v>0</v>
      </c>
      <c r="G134" s="84">
        <f t="shared" ref="G134" si="78">E134*1.21</f>
        <v>0</v>
      </c>
      <c r="H134" s="85">
        <f t="shared" ref="H134" si="79">G134*D134</f>
        <v>0</v>
      </c>
    </row>
    <row r="135" spans="1:8" s="32" customFormat="1" ht="33" customHeight="1">
      <c r="A135" s="43"/>
      <c r="B135" s="80" t="s">
        <v>183</v>
      </c>
      <c r="C135" s="74" t="s">
        <v>184</v>
      </c>
      <c r="D135" s="81">
        <v>1</v>
      </c>
      <c r="E135" s="82"/>
      <c r="F135" s="83">
        <f t="shared" ref="F135" si="80">E135*D135</f>
        <v>0</v>
      </c>
      <c r="G135" s="84">
        <f t="shared" ref="G135" si="81">E135*1.21</f>
        <v>0</v>
      </c>
      <c r="H135" s="85">
        <f t="shared" ref="H135" si="82">G135*D135</f>
        <v>0</v>
      </c>
    </row>
    <row r="136" spans="1:8" s="32" customFormat="1" ht="23.45" customHeight="1">
      <c r="A136" s="43"/>
      <c r="B136" s="80" t="s">
        <v>36</v>
      </c>
      <c r="C136" s="74" t="s">
        <v>25</v>
      </c>
      <c r="D136" s="81">
        <v>1</v>
      </c>
      <c r="E136" s="82"/>
      <c r="F136" s="83">
        <f t="shared" si="59"/>
        <v>0</v>
      </c>
      <c r="G136" s="84">
        <f t="shared" si="60"/>
        <v>0</v>
      </c>
      <c r="H136" s="85">
        <f t="shared" si="61"/>
        <v>0</v>
      </c>
    </row>
    <row r="137" spans="1:8" s="32" customFormat="1" ht="15">
      <c r="A137" s="43"/>
      <c r="B137" s="33" t="s">
        <v>6</v>
      </c>
      <c r="C137" s="34"/>
      <c r="D137" s="12"/>
      <c r="E137" s="12"/>
      <c r="F137" s="35">
        <f>SUM(F124:F136)</f>
        <v>0</v>
      </c>
      <c r="G137" s="36"/>
      <c r="H137" s="37">
        <f>SUM(H124:H136)</f>
        <v>0</v>
      </c>
    </row>
    <row r="138" spans="1:8" s="32" customFormat="1" ht="15" customHeight="1">
      <c r="A138" s="43"/>
      <c r="B138" s="19"/>
      <c r="C138" s="20"/>
      <c r="D138" s="21"/>
      <c r="E138" s="24"/>
      <c r="F138" s="21"/>
      <c r="G138" s="30"/>
      <c r="H138" s="23"/>
    </row>
    <row r="139" spans="1:8" s="32" customFormat="1" ht="21.75" customHeight="1">
      <c r="B139" s="103" t="s">
        <v>7</v>
      </c>
      <c r="C139" s="74"/>
      <c r="D139" s="75"/>
      <c r="E139" s="76"/>
      <c r="F139" s="77"/>
      <c r="G139" s="78"/>
      <c r="H139" s="79"/>
    </row>
    <row r="140" spans="1:8" s="32" customFormat="1" ht="31.5" customHeight="1">
      <c r="B140" s="73" t="s">
        <v>157</v>
      </c>
      <c r="C140" s="74" t="s">
        <v>158</v>
      </c>
      <c r="D140" s="75">
        <v>1</v>
      </c>
      <c r="E140" s="76"/>
      <c r="F140" s="77">
        <f>E140*D140</f>
        <v>0</v>
      </c>
      <c r="G140" s="78">
        <f>E140*1.21</f>
        <v>0</v>
      </c>
      <c r="H140" s="79">
        <f>G140*D140</f>
        <v>0</v>
      </c>
    </row>
    <row r="141" spans="1:8" s="32" customFormat="1" ht="44.25" customHeight="1">
      <c r="A141" s="43"/>
      <c r="B141" s="73" t="s">
        <v>90</v>
      </c>
      <c r="C141" s="74" t="s">
        <v>159</v>
      </c>
      <c r="D141" s="75">
        <v>1</v>
      </c>
      <c r="E141" s="76"/>
      <c r="F141" s="77">
        <f>E141*D141</f>
        <v>0</v>
      </c>
      <c r="G141" s="78">
        <f>E141*1.21</f>
        <v>0</v>
      </c>
      <c r="H141" s="79">
        <f>G141*D141</f>
        <v>0</v>
      </c>
    </row>
    <row r="142" spans="1:8" s="32" customFormat="1" ht="37.5" customHeight="1">
      <c r="A142" s="43"/>
      <c r="B142" s="73" t="s">
        <v>26</v>
      </c>
      <c r="C142" s="74" t="s">
        <v>160</v>
      </c>
      <c r="D142" s="75">
        <v>1</v>
      </c>
      <c r="E142" s="76"/>
      <c r="F142" s="77">
        <f>E142*D142</f>
        <v>0</v>
      </c>
      <c r="G142" s="78">
        <f>E142*1.21</f>
        <v>0</v>
      </c>
      <c r="H142" s="79">
        <f>G142*D142</f>
        <v>0</v>
      </c>
    </row>
    <row r="143" spans="1:8" s="32" customFormat="1" ht="21.6" customHeight="1" thickBot="1">
      <c r="A143" s="43"/>
      <c r="B143" s="51" t="s">
        <v>6</v>
      </c>
      <c r="C143" s="52"/>
      <c r="D143" s="13"/>
      <c r="E143" s="13"/>
      <c r="F143" s="53">
        <f>SUM(F139:F142)</f>
        <v>0</v>
      </c>
      <c r="G143" s="54"/>
      <c r="H143" s="55">
        <f>SUM(H139:H142)</f>
        <v>0</v>
      </c>
    </row>
    <row r="144" spans="1:8" s="32" customFormat="1" ht="14.25" thickBot="1">
      <c r="A144" s="43"/>
      <c r="B144" s="43"/>
      <c r="C144" s="56"/>
      <c r="D144" s="57"/>
      <c r="E144" s="57"/>
      <c r="F144" s="57"/>
      <c r="G144" s="58"/>
      <c r="H144" s="59"/>
    </row>
    <row r="145" spans="1:10" s="61" customFormat="1" ht="23.25" customHeight="1" thickBot="1">
      <c r="B145" s="62" t="s">
        <v>12</v>
      </c>
      <c r="C145" s="63"/>
      <c r="D145" s="64"/>
      <c r="E145" s="64"/>
      <c r="F145" s="64"/>
      <c r="G145" s="65"/>
      <c r="H145" s="66">
        <f>SUM(F143+F137+F121+F112+F104+F90+F71+F63+F57+F53+F49+F43+F32+F21+F14+F98)</f>
        <v>0</v>
      </c>
      <c r="J145" s="111"/>
    </row>
    <row r="146" spans="1:10" s="32" customFormat="1" ht="13.5" customHeight="1" thickBot="1">
      <c r="A146" s="43"/>
      <c r="B146" s="43"/>
      <c r="C146" s="56"/>
      <c r="D146" s="57"/>
      <c r="E146" s="57"/>
      <c r="F146" s="57"/>
      <c r="G146" s="59"/>
      <c r="H146" s="60"/>
    </row>
    <row r="147" spans="1:10" s="61" customFormat="1" ht="23.25" customHeight="1" thickBot="1">
      <c r="B147" s="62" t="s">
        <v>13</v>
      </c>
      <c r="C147" s="63"/>
      <c r="D147" s="64"/>
      <c r="E147" s="64"/>
      <c r="F147" s="64"/>
      <c r="G147" s="65"/>
      <c r="H147" s="66">
        <f>H149-H145</f>
        <v>0</v>
      </c>
    </row>
    <row r="148" spans="1:10" s="32" customFormat="1" ht="14.25" thickBot="1">
      <c r="A148" s="43"/>
      <c r="B148" s="43"/>
      <c r="C148" s="56"/>
      <c r="D148" s="57"/>
      <c r="E148" s="57"/>
      <c r="F148" s="57"/>
      <c r="G148" s="59"/>
      <c r="H148" s="60"/>
    </row>
    <row r="149" spans="1:10" s="61" customFormat="1" ht="23.25" customHeight="1" thickBot="1">
      <c r="B149" s="67" t="s">
        <v>2</v>
      </c>
      <c r="C149" s="63"/>
      <c r="D149" s="64"/>
      <c r="E149" s="64"/>
      <c r="F149" s="64"/>
      <c r="G149" s="65"/>
      <c r="H149" s="66">
        <f>SUM(H143+H137+H121+H112+H104+H90+H71+H63+H57+H53+H49+H43+H32+H21+H14+H98)</f>
        <v>0</v>
      </c>
    </row>
    <row r="152" spans="1:10" ht="17.45" customHeight="1">
      <c r="B152" s="16"/>
    </row>
  </sheetData>
  <mergeCells count="1">
    <mergeCell ref="B2:H3"/>
  </mergeCells>
  <phoneticPr fontId="62" type="noConversion"/>
  <pageMargins left="0.17" right="0.19" top="0.28000000000000003" bottom="0.23"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Učebna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2025-04-09T16:20:49Z</cp:lastPrinted>
  <dcterms:created xsi:type="dcterms:W3CDTF">2005-03-09T06:47:35Z</dcterms:created>
  <dcterms:modified xsi:type="dcterms:W3CDTF">2025-04-09T16:20:55Z</dcterms:modified>
</cp:coreProperties>
</file>