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Z:\1_PROJEKTY-POSUDKY\Lávka-Břeclav - Včelínek\2_DUSP_PDPS\Přílohy\_8_Aktualizace rozpočtu 08_2024\"/>
    </mc:Choice>
  </mc:AlternateContent>
  <bookViews>
    <workbookView xWindow="0" yWindow="0" windowWidth="0" windowHeight="0"/>
  </bookViews>
  <sheets>
    <sheet name="Rekapitulace" sheetId="3" r:id="rId1"/>
    <sheet name="SO 201SO 201" sheetId="2" r:id="rId2"/>
  </sheets>
  <calcPr/>
</workbook>
</file>

<file path=xl/calcChain.xml><?xml version="1.0" encoding="utf-8"?>
<calcChain xmlns="http://schemas.openxmlformats.org/spreadsheetml/2006/main">
  <c i="3" l="1" r="E10"/>
  <c r="D10"/>
  <c r="C10"/>
  <c r="C7"/>
  <c r="C6"/>
  <c i="2" r="I3"/>
  <c r="I131"/>
  <c r="O156"/>
  <c r="I156"/>
  <c r="O152"/>
  <c r="I152"/>
  <c r="O149"/>
  <c r="I149"/>
  <c r="O145"/>
  <c r="I145"/>
  <c r="O142"/>
  <c r="I142"/>
  <c r="O139"/>
  <c r="I139"/>
  <c r="O136"/>
  <c r="I136"/>
  <c r="O132"/>
  <c r="I132"/>
  <c r="I127"/>
  <c r="O128"/>
  <c r="I128"/>
  <c r="I114"/>
  <c r="O123"/>
  <c r="I123"/>
  <c r="O119"/>
  <c r="I119"/>
  <c r="O115"/>
  <c r="I115"/>
  <c r="I109"/>
  <c r="O110"/>
  <c r="I110"/>
  <c r="I88"/>
  <c r="O105"/>
  <c r="I105"/>
  <c r="O101"/>
  <c r="I101"/>
  <c r="O97"/>
  <c r="I97"/>
  <c r="O93"/>
  <c r="I93"/>
  <c r="O89"/>
  <c r="I89"/>
  <c r="I72"/>
  <c r="O84"/>
  <c r="I84"/>
  <c r="O81"/>
  <c r="I81"/>
  <c r="O77"/>
  <c r="I77"/>
  <c r="O73"/>
  <c r="I73"/>
  <c r="I63"/>
  <c r="O68"/>
  <c r="I68"/>
  <c r="O64"/>
  <c r="I64"/>
  <c r="I54"/>
  <c r="O59"/>
  <c r="I59"/>
  <c r="O55"/>
  <c r="I55"/>
  <c r="I37"/>
  <c r="O50"/>
  <c r="I50"/>
  <c r="O46"/>
  <c r="I46"/>
  <c r="O42"/>
  <c r="I42"/>
  <c r="O38"/>
  <c r="I38"/>
  <c r="I9"/>
  <c r="O34"/>
  <c r="I34"/>
  <c r="O31"/>
  <c r="I31"/>
  <c r="O28"/>
  <c r="I28"/>
  <c r="O25"/>
  <c r="I25"/>
  <c r="O22"/>
  <c r="I22"/>
  <c r="O18"/>
  <c r="I18"/>
  <c r="O14"/>
  <c r="I14"/>
  <c r="O10"/>
  <c r="I10"/>
</calcChain>
</file>

<file path=xl/sharedStrings.xml><?xml version="1.0" encoding="utf-8"?>
<sst xmlns="http://schemas.openxmlformats.org/spreadsheetml/2006/main">
  <si>
    <t>EstiCon</t>
  </si>
  <si>
    <t xml:space="preserve">Firma: </t>
  </si>
  <si>
    <t>Rekapitulace ceny</t>
  </si>
  <si>
    <t>Stavba: Včelínek - Lávka Včelínek - verze 3</t>
  </si>
  <si>
    <t>Celková cena bez DPH:</t>
  </si>
  <si>
    <t>Celková cena s DPH:</t>
  </si>
  <si>
    <t>Objekt</t>
  </si>
  <si>
    <t>Popis</t>
  </si>
  <si>
    <t>Cena bez DPH</t>
  </si>
  <si>
    <t>DPH</t>
  </si>
  <si>
    <t>Cena s DPH</t>
  </si>
  <si>
    <t>SO 201</t>
  </si>
  <si>
    <t>Lávka</t>
  </si>
  <si>
    <t>Soupis prací objektu</t>
  </si>
  <si>
    <t>S</t>
  </si>
  <si>
    <t>Stavba:</t>
  </si>
  <si>
    <t>Včelínek</t>
  </si>
  <si>
    <t>Lávka Včelínek - verze 3</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</si>
  <si>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</si>
  <si>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</si>
  <si>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</si>
  <si>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</si>
  <si>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</si>
  <si>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</si>
  <si>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</si>
  <si>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</si>
  <si>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</si>
  <si>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</si>
  <si>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</si>
  <si>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</si>
  <si>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</si>
  <si>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</si>
  <si>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</si>
  <si>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</si>
  <si>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</si>
  <si>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</si>
  <si>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</si>
  <si>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014102</t>
  </si>
  <si>
    <t/>
  </si>
  <si>
    <t>POPLATKY ZA SKLÁDKU</t>
  </si>
  <si>
    <t>T</t>
  </si>
  <si>
    <t>OTSKP ~ 2024</t>
  </si>
  <si>
    <t>PP</t>
  </si>
  <si>
    <t>Odkopávky pro založení opěr - poplatek za skládku. Hustota materiálu 2 t/m^3. položka 12273.</t>
  </si>
  <si>
    <t>VV</t>
  </si>
  <si>
    <t>2*20 = 40,000 [A]</t>
  </si>
  <si>
    <t>TS</t>
  </si>
  <si>
    <t>zahrnuje veškeré poplatky provozovateli skládky související s uložením odpadu na skládce.</t>
  </si>
  <si>
    <t>a</t>
  </si>
  <si>
    <t>Odstranění asfaltových vrstev - poplatek za skládku. Hustota materiálu 2.4 t/m^3. položka 11372.</t>
  </si>
  <si>
    <t>2.4 * 16 = 38,400 [A]</t>
  </si>
  <si>
    <t>b</t>
  </si>
  <si>
    <t>Vybourání opěrných konstrukci ze železobetonu - poplatek za skládku. Hustota materiálu 2.3 t/m^3. položka 96616.</t>
  </si>
  <si>
    <t>2.3 * 23,4 = 53,820 [A]</t>
  </si>
  <si>
    <t>02730</t>
  </si>
  <si>
    <t>POMOC PRÁCE ZŘÍZ NEBO ZAJIŠŤ OCHRANU INŽENÝRSKÝCH SÍTÍ</t>
  </si>
  <si>
    <t>KPL</t>
  </si>
  <si>
    <t>V době osazování lávky bude nutné přistoupit ke krátkodobému vypnutí elektřiny na vedení nad lávkou (NN vedení, 4 kabely AlFe). Součástí položky jsou náklady na výluku elekřiny, provizorní odpojení, případné kotvení sloupů a zpětné napojení po osazení lávky.</t>
  </si>
  <si>
    <t>zahrnuje veškeré náklady spojené s objednatelem požadovanými zařízeními</t>
  </si>
  <si>
    <t>02760</t>
  </si>
  <si>
    <t>POMOC PRÁCE ZRÍZ NEBO ZAJIŠT JÍMKY, STAV JÁMY A ŠACHTY</t>
  </si>
  <si>
    <t>Zajištění jímky pro provedení sanací ve spodních particích opěrných stěn dle "05 Detaily dig. AutoCAD")</t>
  </si>
  <si>
    <t>zahrnuje veškeré náklady spojené s objednatelem požadovanými zarízeními</t>
  </si>
  <si>
    <t>029412</t>
  </si>
  <si>
    <t>OSTATNÍ POŽADAVKY - VYPRACOVÁNÍ MOSTNÍHO LISTU</t>
  </si>
  <si>
    <t>KUS</t>
  </si>
  <si>
    <t xml:space="preserve">Vypravcování mostního listu včetně  případného zadání do systému BMS.</t>
  </si>
  <si>
    <t>zahrnuje veškeré náklady spojené s objednatelem požadovanými pracemi</t>
  </si>
  <si>
    <t>02943</t>
  </si>
  <si>
    <t>OSTATNÍ POŽADAVKY - VYPRACOVÁNÍ RDS</t>
  </si>
  <si>
    <t>Vypracování RDS</t>
  </si>
  <si>
    <t>02953</t>
  </si>
  <si>
    <t>OSTATNÍ POŽADAVKY - HLAVNÍ MOSTNÍ PROHLÍDKA</t>
  </si>
  <si>
    <t>Provedení první hlavní prohlídky, včetně případného zadání do systému BMS.</t>
  </si>
  <si>
    <t>položka zahrnuje :
- úkony dle ČSN 73 6221
- provedení hlavní mostní prohlídky oprávněnou fyzickou nebo právnickou osobou
- vyhotovení záznamu (protokolu), který jednoznačně definuje stav mostu</t>
  </si>
  <si>
    <t>1</t>
  </si>
  <si>
    <t>Zemní práce</t>
  </si>
  <si>
    <t>11372</t>
  </si>
  <si>
    <t>FRÉZOVÁNÍ ZPEVNĚNÝCH PLOCH ASFALTOVÝCH</t>
  </si>
  <si>
    <t>M3</t>
  </si>
  <si>
    <t>Odstranění asfaltových vrstev průměrné tl. 0.2 na vozovce před mostem. Položka včetně všech použitých technologií. Odvozná vzdálenost včetně veškeré manipulace v režii zhotovitele.</t>
  </si>
  <si>
    <t>80 * 0.2 = 16,000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</si>
  <si>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</si>
  <si>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t>
  </si>
  <si>
    <t>ODKOPÁVKY A PROKOPÁVKY OBECNÉ TŘ. I</t>
  </si>
  <si>
    <t>Odkopávky pro založení opěr - odvoz a uložení na skládku v režii zhotovitele. Výkop po obvodu 1,0 m od uvažovaného základu. Předpoklad 10 m^3 na opěru.</t>
  </si>
  <si>
    <t>10+10 = 20,000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</si>
  <si>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</si>
  <si>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</si>
  <si>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MATERIÁLU</t>
  </si>
  <si>
    <t>Násyp komunikace za opěrami vhodnou zeminou (dle ČSN 736244), hutněný na ID 0,9 (včetně nákupu a dovozu)_x000d_
(Počet, plocha a délka dle "06 Ložiska dig. AutoCAD" a "05 Detaily dig. AutoCAD")</t>
  </si>
  <si>
    <t>OP1 10 = 10,000 [A]_x000d_
OP2 10 = 10,000 [B]_x000d_
 a+b = 20,000 [C]</t>
  </si>
  <si>
    <t xml:space="preserve">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</si>
  <si>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18242</t>
  </si>
  <si>
    <t>ZALOŽENÍ TRÁVNÍKU HYDROOSEVEM NA ORNICI</t>
  </si>
  <si>
    <t>M2</t>
  </si>
  <si>
    <t>Založení trávníku u opěry OP2.</t>
  </si>
  <si>
    <t>50 = 50,000 [A]</t>
  </si>
  <si>
    <t>Zahrnuje dodání predepsané travní smesi, hydroosev na ornici, zalévání, první pokosení, to vše bez ohledu na sklon terénu</t>
  </si>
  <si>
    <t>2</t>
  </si>
  <si>
    <t>Základy</t>
  </si>
  <si>
    <t>21331</t>
  </si>
  <si>
    <t>DRENÁŽNÍ VRSTVY Z BETONU MEZEROVITÉHO (DRENÁŽNÍHO)</t>
  </si>
  <si>
    <t>Ochranný obsyp drenáže z drenážního betonu, rozměry 0.4 * 0.4 m (včetně nákupu a dovozu)._x000d_
(Počet, plocha a délka dle "02 Půdorys dig. AutoCAD" a "05 Detaily dig. AutoCAD")</t>
  </si>
  <si>
    <t>0.4 * 0.4 * 12 * 2 = 3,840 [A]</t>
  </si>
  <si>
    <t>Položka zahrnuje:
- dodávku predepsaného materiálu pro drenážní vrstvu, vcetne mimostaveništní a vnitrostaveništní dopravy
- provedení drenážní vrstvy predepsaných rozmeru a predepsaného tvaru</t>
  </si>
  <si>
    <t>285392</t>
  </si>
  <si>
    <t>DODATEČNÉ KOTVENÍ VLEPENÍM BETONÁŘSKÉ VÝZTUŽE D DO 16MM DO VRTŮ</t>
  </si>
  <si>
    <t xml:space="preserve">Kotvení výztuže do stávajících křídel a opěr.  délka kotvení 500 mm.
(Šířka, plochy/tloušťka a plochy dle "05 Detaily dig. AutoCAD")</t>
  </si>
  <si>
    <t>Spodek	2 * 8 * 3 = 48,000 [A]_x000d_
 Boky	2 * 2 * 6 = 24,000 [B]_x000d_
 Říms na opěrách	2 * 2 * 26 = 104,000 [C]_x000d_
 a+b+c = 176,000 [D]</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</si>
  <si>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</si>
  <si>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t>
  </si>
  <si>
    <t>Svislé konstrukce</t>
  </si>
  <si>
    <t>333325</t>
  </si>
  <si>
    <t>MOSTNÍ OPĚRY A KŘÍDLA ZE ŽELEZOVÉHO BETONU DO C30/37</t>
  </si>
  <si>
    <t xml:space="preserve">Nové železobetonové základové desky opěr, křídel a pilířů včetně bednění, beton C30/37 XF2,XA1.
(Počet, šířka, délka a tloušťka  dle "06 Ložiska dig. AutoCAD")</t>
  </si>
  <si>
    <t>Úložné prahy a záv. Zdi	2 * 4.2 * 0.9 = 7,560 [A]_x000d_
 Boky	2 * 0.4 * 1.05 * 1.3 = 1,092 [B]_x000d_
 Říms na opěrách	 2 * 0.5 * 6 * 0.9 = 5,400 [C]_x000d_
 a+b+c = 14,052 [D]</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</si>
  <si>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</si>
  <si>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</si>
  <si>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</si>
  <si>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Nové železobetonové základové desky - výztuž B500B (10505 R), 0.15 t/m^3. Kubatura betonu viz položka 333325.</t>
  </si>
  <si>
    <t>0.15 * 14,052 = 2,108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</si>
  <si>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</si>
  <si>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t>
  </si>
  <si>
    <t>Vodorovné konstrukce</t>
  </si>
  <si>
    <t>421366</t>
  </si>
  <si>
    <t>VÝZTUŽ MOSTNÍ DESKOVÉ KONSTRUKCE Z KARI SÍTÍ</t>
  </si>
  <si>
    <t>Spodek 0,01*108 = 1,080 [A]</t>
  </si>
  <si>
    <t>Položka zahrnuje veškerý materiál, výrobky a polotovary, vcetne mimostaveništní a vnitrostaveništní dopravy (rovnež presuny), vcetne naložení a složení, prípadne s uložením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</si>
  <si>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42417B</t>
  </si>
  <si>
    <t>MOSTNÍ NOSNÍKY Z OCELI S 355</t>
  </si>
  <si>
    <t>Ocelová konstrukce lávky z materiálu S355J2+N včetně svarů, nátěru, kotevního materiálu, výroby, dopravy a montáže.
(Hmotnost dle "07 Výkaz materiálu OK a nátěrové plochy dig. AutoCAD")</t>
  </si>
  <si>
    <t>19.85 = 19,850 [A]</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</si>
  <si>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</si>
  <si>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42861</t>
  </si>
  <si>
    <t>MOSTNÍ LOŽISKA ELASTOMEROVÁ PRO ZATÍŽ DO 1,0MN</t>
  </si>
  <si>
    <t>Elastomerová kotvená ložiska lávek. Svislá návrhová hodnota zatížení 190 kN. Na lávku 2 ks pevných ložisek, 2 ks posuvných ložisek.
(Počty a požadavky dle "06 Ložiska dig. AutoCAD")</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</si>
  <si>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</si>
  <si>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451312</t>
  </si>
  <si>
    <t>PODKLADNÍ A VÝPLNOVÉ VRSTVY Z PROSTÉHO BETONU C12/15</t>
  </si>
  <si>
    <t xml:space="preserve">Beton pod drenáž za opěrou, rozměry 0.4 * 0.4 m, beton C12/15 XF1  (včetně nákupu a dovozu)_x000d_
(Počet, plocha a délka dle "02 Půdorys dig. AutoCAD" a "05 Detaily dig. AutoCAD")</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</si>
  <si>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</si>
  <si>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5</t>
  </si>
  <si>
    <t>Komunikace</t>
  </si>
  <si>
    <t>56333</t>
  </si>
  <si>
    <t>VOZOVKOVÉ VRSTVY ZE ŠTĚRKODRTI TL. DO 150MM</t>
  </si>
  <si>
    <t>Štěrkodrť pro podkladní vrstvy vozovky ŠDa 0/32 tl. 0.15 m - vozovka mimo lávku. Dvě vrstvy_x000d_
(Plochy dle "02 Půdorys dig. AutoCAD")</t>
  </si>
  <si>
    <t>2 * (80+30) = 220,000 [A]</t>
  </si>
  <si>
    <t>- dodání kameniva předepsané kvality a zrnitosti
- rozprostření a zhutnění vrstvy v předepsané tloušťce
- zřízení vrstvy bez rozlišení šířky, pokládání vrstvy po etapách
- nezahrnuje postřiky, nátěry</t>
  </si>
  <si>
    <t>572123</t>
  </si>
  <si>
    <t>INFILTRAČNÍ POSTŘIK Z EMULZE DO 1,0KG/M2</t>
  </si>
  <si>
    <t>Spojovací postřik 0,80 kg/m^2 PI-E - vozovka mimo lávku. _x000d_
(Plochy dle "02 Půdorys dig. AutoCAD")</t>
  </si>
  <si>
    <t>80+30 = 110,000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</si>
  <si>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</si>
  <si>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</si>
  <si>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</si>
  <si>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Spojovací postřik vozovky 0,25 kg/m^2 - vozovka mimo lávku. _x000d_
(Plochy dle "02 Půdorys dig. AutoCAD")</t>
  </si>
  <si>
    <t>574A33</t>
  </si>
  <si>
    <t>ASFALTOVÝ BETON PRO OBRUSNÉ VRSTVY ACO 11 TL. 40MM</t>
  </si>
  <si>
    <t xml:space="preserve">Asfaltový beton pro obrusnou vrstvu ACO 11+  tl. 0.04 m - vozovka mimo lávku. _x000d_
(Plochy dle "02 Půdorys dig. AutoCAD")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</si>
  <si>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</si>
  <si>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574E46</t>
  </si>
  <si>
    <t>ASFALTOVÝ BETON PRO PODKLADNÍ VRSTVY ACP 16+, 16S TL. 50MM</t>
  </si>
  <si>
    <t>Asfaltový beton pro podkladní vrstvy vozovky ACP 16+ tl. 0.05 m - vozovka mimo lávku. _x000d_
(Plochy dle "02 Půdorys dig. AutoCAD")</t>
  </si>
  <si>
    <t>6</t>
  </si>
  <si>
    <t>Úpravy povrchů, podlahy, výplně otvorů</t>
  </si>
  <si>
    <t>626123</t>
  </si>
  <si>
    <t>REPROFIL PODHL, SVIS PLOCH SANAC MALTOU DVOUVRST TL DO 60MM</t>
  </si>
  <si>
    <t>Čela opěry OP1 a OP2 10 * 5.4 * 2 = 108,000 [A]</t>
  </si>
  <si>
    <t>položka zahrnuje:
dodávku veškerého materiálu potrebného pro predepsanou úpravu v predepsané kvalite
nutné vyspravení podkladu, prípadne zatrení spar zdiva
položení vrstvy v predepsané tlouštce
potrebná lešení a podperné konstrukce</t>
  </si>
  <si>
    <t>7</t>
  </si>
  <si>
    <t>Přidružená stavební výroba</t>
  </si>
  <si>
    <t>711111</t>
  </si>
  <si>
    <t>IZOLACE BĚŽNÝCH KONSTRUKCÍ PROTI ZEMNÍ VLHKOSTI ASFALTOVÝMI NÁTĚRY</t>
  </si>
  <si>
    <t xml:space="preserve">Ochranný nátěr 1*Np, 2*Na na rub opěr.
(Počet, šířka, délka a tloušťka  dle "05 Detaily dig. AutoCAD")</t>
  </si>
  <si>
    <t>Rub	2 * (1.05 * 1.3) = 2,730 [A]_x000d_
 Boky	4 * (1.05 * 1.3) = 5,460 [B]_x000d_
 a+b = 8,190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</si>
  <si>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</si>
  <si>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711415</t>
  </si>
  <si>
    <t>IZOLACE MOSTOVEK CELOPLOŠ POLYMERNÍ</t>
  </si>
  <si>
    <t>Přímopochozí polymerní izolace.
(Hmotnost dle "07 Výkaz materiálu OK a nátěrové plochy dig. AutoCAD")</t>
  </si>
  <si>
    <t>3.4 * 22.54 = 76,636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</si>
  <si>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</si>
  <si>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78382</t>
  </si>
  <si>
    <t>NÁTĚRY BETON KONSTR TYP S2 (OS-B)</t>
  </si>
  <si>
    <t>Ochranné nátěry betonové kce v kontaku s atmosférou – boky/čela opěr
(Počet, šířka, a obvod dle "05 Detaily dig. AutoCAD")</t>
  </si>
  <si>
    <t>Čela	2 * (3 * 5) = 30,000 [A]_x000d_
 Boky	4 * (0.9 * 0.6) = 2,160 [B]_x000d_
 Říms na opěrách	4 * (0.7 * 6) = 16,800 [C]_x000d_
 a+b+c = 48,960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</si>
  <si>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</si>
  <si>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t>
  </si>
  <si>
    <t>Potrubí</t>
  </si>
  <si>
    <t>87533</t>
  </si>
  <si>
    <t>POTRUBÍ DREN Z TRUB PLAST DN DO 150MM</t>
  </si>
  <si>
    <t>M</t>
  </si>
  <si>
    <t>Drenáž za opěrou PVC DN 150 včetně prostupu a úpravy vyústění._x000d_
(Počet, plocha a délka dle "02 Půdorys dig. AutoCAD" a "05 Detaily dig. AutoCAD")</t>
  </si>
  <si>
    <t xml:space="preserve">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t>
  </si>
  <si>
    <t>9</t>
  </si>
  <si>
    <t>Ostatní konstrukce a práce</t>
  </si>
  <si>
    <t>9112B1</t>
  </si>
  <si>
    <t>ZÁBRADLÍ MOSTNÍ SE SVISLOU VÝPLNÍ - DODÁVKA A MONTÁŽ</t>
  </si>
  <si>
    <t>Zábradlí se svislou výztuží na opěrných zdech opěry OP1 a OP2. Včetně nátěru, kotevního materiálu, výroby, dopravy a montáže._x000d_
(Délky dle "03 Podélný řez dig. AutoCAD")</t>
  </si>
  <si>
    <t>OP1 vlevo 12 = 12,000 [A]_x000d_
OP1 vpravo 4 = 4,000 [B]_x000d_
OP2 vlevo 6 = 6,000 [C]_x000d_
OP2 vpravo 4 = 4,000 [D]_x000d_
 a+b+c+d = 26,000 [E]</t>
  </si>
  <si>
    <t>položka zahrnuje:
dodání zábradlí vcetne predepsané povrchové úpravy
kotvení sloupku, t.j. kotevní desky, šrouby z nerez oceli, vrty a zálivku, pokud zadávací dokumentace nestanoví jinak
prípadné nivelacní hmoty pod kotevní desky</t>
  </si>
  <si>
    <t>916A1</t>
  </si>
  <si>
    <t>PARKOVACÍ SLOUPKY A ZÁBRANY KOVOVÉ</t>
  </si>
  <si>
    <t>Ocelové zábrany proti vjezdu vozidel v počtu 2 ks včetně PKO (Zinkování ponorem, nominální hodnota tl. 70µm + nátěr, nominální hodnota tl. 210µm)</t>
  </si>
  <si>
    <t>položka zahrnuje dodání zařízení v předepsaném provedení včetně jeho osazení</t>
  </si>
  <si>
    <t>93311</t>
  </si>
  <si>
    <t>ZATĚŽOVACÍ ZKOUŠKA MOSTU STATICKÁ 1. POLE DO 300M2</t>
  </si>
  <si>
    <t>Před uvedením do provozu je požadována zatěžovací zkouška. S ohledem na rozsah lávky je požadován 1 zatěžovací stav. Konkrétní podmínky zatěžovací zkoušky budou stanoveny v RDS.</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</si>
  <si>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</si>
  <si>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936501</t>
  </si>
  <si>
    <t>DROBNÉ DOPLŇK KONSTR KOVOVÉ NEREZ</t>
  </si>
  <si>
    <t>KG</t>
  </si>
  <si>
    <t>Úložné krycí plechy na bocích uložení lávky, odvodnění úložných prahů. Rozsah a čerpání položky dle RDS a schválení investora. Materiál 1.4401.</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</si>
  <si>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</si>
  <si>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938544</t>
  </si>
  <si>
    <t>OCIŠTENÍ BETON KONSTR OTRYSKÁNÍM TLAK VODOU PRES 1000 BARU</t>
  </si>
  <si>
    <t>Celoplošné otryskání spodní stavby, nosné konstrukce. Včetně očištění obnažené výztuže._x000d_
(Rozměry dle "02 Půdorys dig. AutoCAD" a "05 Detaily dig. AutoCAD")</t>
  </si>
  <si>
    <t>10 * 5.4 * 2 10 * 5.4 * 2 = 108,000 [A]</t>
  </si>
  <si>
    <t>položka zahrnuje ocištení predepsaným zpusobem vcetne odklizení vzniklého odpadu</t>
  </si>
  <si>
    <t>94590</t>
  </si>
  <si>
    <t>ZAVĚŠENÉ PRACOVNÍ LEŠENÍ</t>
  </si>
  <si>
    <t>Zavěšené pracovní lešení pro práce na okrajích nábřežních zdí (bourání, betonáž nových ŽB prvků). Předpoklad 2* 6 bm. Položka je včetně nájmu, montáže/demontáže a ochranných sítí.</t>
  </si>
  <si>
    <t>Položka zahrnuje dovoz, montáž, údržbu, opotřebení (nájemné), demontáž, konzervaci, odvoz.</t>
  </si>
  <si>
    <t>96616</t>
  </si>
  <si>
    <t>BOURÁNÍ KONSTRUKCÍ ZE ŽELEZOBETONU</t>
  </si>
  <si>
    <t>Vybourání opěrných konstrukci ze železobetonu. Položka včetně všech použitých technologií. Odvozná vzdálenost na skládku včetně manipulace v režii zhotovitele.
(Rozměry a plochy dle "02 Půdorys dig. AutoCAD", 
"03 Podélný řez dig. AutoCAD", 
"04 Příčné řezy dig. AutoCAD")</t>
  </si>
  <si>
    <t>0.5 * 1.3 * (21+15) = 23,400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</si>
  <si>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</si>
  <si>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t>
  </si>
  <si>
    <t>BOURÁNÍ KONSTRUKCÍ KOVOVÝCH</t>
  </si>
  <si>
    <t>Odstranění stávajícího zábradlí na římsách, předpoklad 0.05 t/m - odvoz a likvidace v režii zhotovitele. Součástí položky je částečná obnova zábradlí (přivaření části zábradlí zpět po osazení lávky, obnova PKO.)
(Rozměry dle "02 Půdorys dig. AutoCAD", 
"03 Podélný řez dig. AutoCAD", 
"04 Příčné řezy dig. AutoCAD")</t>
  </si>
  <si>
    <t>2 * 5 * 0.05 = 0,500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</si>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</sst>
</file>

<file path=xl/styles.xml><?xml version="1.0" encoding="utf-8"?>
<styleSheet xmlns="http://schemas.openxmlformats.org/spreadsheetml/2006/main">
  <numFmts count="2">
    <numFmt numFmtId="165" formatCode="# ### ### ### ##0.00"/>
    <numFmt numFmtId="164" formatCode="# ### ### ### ##0.000"/>
  </numFmts>
  <fonts count="9">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2" fillId="0" borderId="0">
      <alignment horizontal="left" vertical="center" wrapText="1"/>
    </xf>
    <xf numFmtId="0" fontId="8" fillId="0" borderId="0">
      <alignment horizontal="left" vertical="center" wrapText="1"/>
    </xf>
  </cellStyleXfs>
  <cellXfs count="50">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3" fillId="2" borderId="0" xfId="2" applyFill="1">
      <alignment horizontal="left" vertical="center" wrapText="1"/>
    </xf>
    <xf numFmtId="0" fontId="2" fillId="2" borderId="0" xfId="3" applyFill="1">
      <alignment horizontal="right" vertical="center" wrapText="1"/>
    </xf>
    <xf numFmtId="165"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5" fontId="2" fillId="0" borderId="1" xfId="1"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righ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5" fillId="2" borderId="5" xfId="5" applyFill="1" applyBorder="1">
      <alignment horizontal="left" vertical="center" wrapText="1"/>
    </xf>
    <xf numFmtId="0" fontId="5" fillId="2" borderId="0" xfId="5" applyFill="1" applyBorder="1" applyAlignment="1">
      <alignment horizontal="right" vertical="center" wrapText="1"/>
    </xf>
    <xf numFmtId="0" fontId="0" fillId="2" borderId="0" xfId="0" applyFill="1" applyBorder="1" applyAlignment="1">
      <alignment horizontal="right"/>
    </xf>
    <xf numFmtId="0" fontId="5" fillId="2" borderId="0" xfId="5"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4" fillId="3" borderId="8" xfId="4" applyFill="1" applyBorder="1">
      <alignment horizontal="center" vertical="center" wrapText="1"/>
    </xf>
    <xf numFmtId="0" fontId="4" fillId="3" borderId="9" xfId="4" applyFill="1" applyBorder="1">
      <alignment horizontal="center" vertical="center" wrapText="1"/>
    </xf>
    <xf numFmtId="0" fontId="4" fillId="3" borderId="10" xfId="4" applyFill="1" applyBorder="1">
      <alignment horizontal="center" vertical="center" wrapText="1"/>
    </xf>
    <xf numFmtId="0" fontId="4" fillId="3" borderId="11" xfId="4" applyFill="1" applyBorder="1">
      <alignment horizontal="center" vertical="center" wrapText="1"/>
    </xf>
    <xf numFmtId="0" fontId="4" fillId="3" borderId="12" xfId="4" applyFill="1" applyBorder="1">
      <alignment horizontal="center" vertical="center" wrapText="1"/>
    </xf>
    <xf numFmtId="0" fontId="6" fillId="2" borderId="7" xfId="0" applyFont="1" applyFill="1" applyBorder="1"/>
    <xf numFmtId="0" fontId="6" fillId="2" borderId="13" xfId="0" applyFont="1" applyFill="1" applyBorder="1"/>
    <xf numFmtId="0" fontId="6" fillId="2" borderId="7" xfId="0" applyFont="1" applyFill="1" applyBorder="1" applyAlignment="1">
      <alignment horizontal="right"/>
    </xf>
    <xf numFmtId="0" fontId="6" fillId="2" borderId="14" xfId="0" applyFont="1" applyFill="1" applyBorder="1"/>
    <xf numFmtId="165" fontId="6"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7"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cellXfs>
  <cellStyles count="9">
    <cellStyle name="Normal" xfId="0" builtinId="0"/>
    <cellStyle name="NormalStyle" xfId="1"/>
    <cellStyle name="NadpisRekapitulaceSoupisPraciStyle" xfId="2"/>
    <cellStyle name="RekapitulaceCenyStyle" xfId="3"/>
    <cellStyle name="NadpisySloupcuStyle" xfId="4"/>
    <cellStyle name="StavbaRozpocetHeaderStyle" xfId="5"/>
    <cellStyle name="NadpisStruktur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SUM(C10)</f>
        <v>0</v>
      </c>
      <c r="D6" s="3"/>
      <c r="E6" s="3"/>
    </row>
    <row r="7">
      <c r="A7" s="3"/>
      <c r="B7" s="5" t="s">
        <v>5</v>
      </c>
      <c r="C7" s="6">
        <f>SUM(E10)</f>
        <v>0</v>
      </c>
      <c r="D7" s="3"/>
      <c r="E7" s="3"/>
    </row>
    <row r="8">
      <c r="A8" s="3"/>
      <c r="B8" s="3"/>
      <c r="C8" s="3"/>
      <c r="D8" s="3"/>
      <c r="E8" s="3"/>
    </row>
    <row r="9">
      <c r="A9" s="7" t="s">
        <v>6</v>
      </c>
      <c r="B9" s="7" t="s">
        <v>7</v>
      </c>
      <c r="C9" s="7" t="s">
        <v>8</v>
      </c>
      <c r="D9" s="7" t="s">
        <v>9</v>
      </c>
      <c r="E9" s="7" t="s">
        <v>10</v>
      </c>
    </row>
    <row r="10">
      <c r="A10" s="8" t="s">
        <v>11</v>
      </c>
      <c r="B10" s="8" t="s">
        <v>12</v>
      </c>
      <c r="C10" s="9">
        <f>'SO 201SO 201'!I3</f>
        <v>0</v>
      </c>
      <c r="D10" s="9">
        <f>SUMIFS('SO 201SO 201'!O:O,'SO 201SO 201'!A:A,"P")</f>
        <v>0</v>
      </c>
      <c r="E10" s="9">
        <f>C10+D10</f>
        <v>0</v>
      </c>
    </row>
  </sheetData>
  <mergeCells count="2">
    <mergeCell ref="B2:B3"/>
    <mergeCell ref="B4:E4"/>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13</v>
      </c>
      <c r="F2" s="15"/>
      <c r="G2" s="15"/>
      <c r="H2" s="15"/>
      <c r="I2" s="15"/>
      <c r="J2" s="17"/>
    </row>
    <row r="3">
      <c r="A3" s="3" t="s">
        <v>14</v>
      </c>
      <c r="B3" s="18" t="s">
        <v>15</v>
      </c>
      <c r="C3" s="19" t="s">
        <v>16</v>
      </c>
      <c r="D3" s="20"/>
      <c r="E3" s="21" t="s">
        <v>17</v>
      </c>
      <c r="F3" s="15"/>
      <c r="G3" s="15"/>
      <c r="H3" s="22" t="s">
        <v>11</v>
      </c>
      <c r="I3" s="23">
        <f>SUMIFS(I9:I159,A9:A159,"SD")</f>
        <v>0</v>
      </c>
      <c r="J3" s="17"/>
      <c r="O3">
        <v>0</v>
      </c>
      <c r="P3">
        <v>2</v>
      </c>
    </row>
    <row r="4">
      <c r="A4" s="3" t="s">
        <v>18</v>
      </c>
      <c r="B4" s="18" t="s">
        <v>19</v>
      </c>
      <c r="C4" s="19" t="s">
        <v>11</v>
      </c>
      <c r="D4" s="20"/>
      <c r="E4" s="21" t="s">
        <v>12</v>
      </c>
      <c r="F4" s="15"/>
      <c r="G4" s="15"/>
      <c r="H4" s="15"/>
      <c r="I4" s="15"/>
      <c r="J4" s="17"/>
      <c r="O4">
        <v>0.14999999999999999</v>
      </c>
      <c r="P4">
        <v>2</v>
      </c>
    </row>
    <row r="5">
      <c r="A5" s="3" t="s">
        <v>20</v>
      </c>
      <c r="B5" s="18" t="s">
        <v>21</v>
      </c>
      <c r="C5" s="19" t="s">
        <v>11</v>
      </c>
      <c r="D5" s="20"/>
      <c r="E5" s="21" t="s">
        <v>12</v>
      </c>
      <c r="F5" s="15"/>
      <c r="G5" s="15"/>
      <c r="H5" s="15"/>
      <c r="I5" s="15"/>
      <c r="J5" s="17"/>
      <c r="O5">
        <v>0.20999999999999999</v>
      </c>
    </row>
    <row r="6">
      <c r="A6" s="24" t="s">
        <v>22</v>
      </c>
      <c r="B6" s="25" t="s">
        <v>23</v>
      </c>
      <c r="C6" s="7" t="s">
        <v>24</v>
      </c>
      <c r="D6" s="7" t="s">
        <v>25</v>
      </c>
      <c r="E6" s="7" t="s">
        <v>26</v>
      </c>
      <c r="F6" s="7" t="s">
        <v>27</v>
      </c>
      <c r="G6" s="7" t="s">
        <v>28</v>
      </c>
      <c r="H6" s="7" t="s">
        <v>29</v>
      </c>
      <c r="I6" s="7"/>
      <c r="J6" s="26" t="s">
        <v>30</v>
      </c>
    </row>
    <row r="7">
      <c r="A7" s="24"/>
      <c r="B7" s="25"/>
      <c r="C7" s="7"/>
      <c r="D7" s="7"/>
      <c r="E7" s="7"/>
      <c r="F7" s="7"/>
      <c r="G7" s="7"/>
      <c r="H7" s="7" t="s">
        <v>31</v>
      </c>
      <c r="I7" s="7" t="s">
        <v>32</v>
      </c>
      <c r="J7" s="26"/>
    </row>
    <row r="8">
      <c r="A8" s="27">
        <v>0</v>
      </c>
      <c r="B8" s="25">
        <v>1</v>
      </c>
      <c r="C8" s="28">
        <v>2</v>
      </c>
      <c r="D8" s="7">
        <v>3</v>
      </c>
      <c r="E8" s="28">
        <v>4</v>
      </c>
      <c r="F8" s="7">
        <v>5</v>
      </c>
      <c r="G8" s="7">
        <v>6</v>
      </c>
      <c r="H8" s="7">
        <v>7</v>
      </c>
      <c r="I8" s="28">
        <v>8</v>
      </c>
      <c r="J8" s="26">
        <v>9</v>
      </c>
    </row>
    <row r="9">
      <c r="A9" s="29" t="s">
        <v>33</v>
      </c>
      <c r="B9" s="30"/>
      <c r="C9" s="31" t="s">
        <v>34</v>
      </c>
      <c r="D9" s="32"/>
      <c r="E9" s="29" t="s">
        <v>35</v>
      </c>
      <c r="F9" s="32"/>
      <c r="G9" s="32"/>
      <c r="H9" s="32"/>
      <c r="I9" s="33">
        <f>SUMIFS(I10:I36,A10:A36,"P")</f>
        <v>0</v>
      </c>
      <c r="J9" s="34"/>
    </row>
    <row r="10">
      <c r="A10" s="35" t="s">
        <v>36</v>
      </c>
      <c r="B10" s="35">
        <v>1</v>
      </c>
      <c r="C10" s="36" t="s">
        <v>37</v>
      </c>
      <c r="D10" s="35" t="s">
        <v>38</v>
      </c>
      <c r="E10" s="37" t="s">
        <v>39</v>
      </c>
      <c r="F10" s="38" t="s">
        <v>40</v>
      </c>
      <c r="G10" s="39">
        <v>40</v>
      </c>
      <c r="H10" s="40">
        <v>0</v>
      </c>
      <c r="I10" s="40">
        <f>ROUND(G10*H10,P4)</f>
        <v>0</v>
      </c>
      <c r="J10" s="38" t="s">
        <v>41</v>
      </c>
      <c r="O10" s="41">
        <f>I10*0.21</f>
        <v>0</v>
      </c>
      <c r="P10">
        <v>3</v>
      </c>
    </row>
    <row r="11" ht="30">
      <c r="A11" s="35" t="s">
        <v>42</v>
      </c>
      <c r="B11" s="42"/>
      <c r="C11" s="43"/>
      <c r="D11" s="43"/>
      <c r="E11" s="37" t="s">
        <v>43</v>
      </c>
      <c r="F11" s="43"/>
      <c r="G11" s="43"/>
      <c r="H11" s="43"/>
      <c r="I11" s="43"/>
      <c r="J11" s="44"/>
    </row>
    <row r="12">
      <c r="A12" s="35" t="s">
        <v>44</v>
      </c>
      <c r="B12" s="42"/>
      <c r="C12" s="43"/>
      <c r="D12" s="43"/>
      <c r="E12" s="45" t="s">
        <v>45</v>
      </c>
      <c r="F12" s="43"/>
      <c r="G12" s="43"/>
      <c r="H12" s="43"/>
      <c r="I12" s="43"/>
      <c r="J12" s="44"/>
    </row>
    <row r="13" ht="30">
      <c r="A13" s="35" t="s">
        <v>46</v>
      </c>
      <c r="B13" s="42"/>
      <c r="C13" s="43"/>
      <c r="D13" s="43"/>
      <c r="E13" s="37" t="s">
        <v>47</v>
      </c>
      <c r="F13" s="43"/>
      <c r="G13" s="43"/>
      <c r="H13" s="43"/>
      <c r="I13" s="43"/>
      <c r="J13" s="44"/>
    </row>
    <row r="14">
      <c r="A14" s="35" t="s">
        <v>36</v>
      </c>
      <c r="B14" s="35">
        <v>2</v>
      </c>
      <c r="C14" s="36" t="s">
        <v>37</v>
      </c>
      <c r="D14" s="35" t="s">
        <v>48</v>
      </c>
      <c r="E14" s="37" t="s">
        <v>39</v>
      </c>
      <c r="F14" s="38" t="s">
        <v>40</v>
      </c>
      <c r="G14" s="39">
        <v>38.399999999999999</v>
      </c>
      <c r="H14" s="40">
        <v>0</v>
      </c>
      <c r="I14" s="40">
        <f>ROUND(G14*H14,P4)</f>
        <v>0</v>
      </c>
      <c r="J14" s="38" t="s">
        <v>41</v>
      </c>
      <c r="O14" s="41">
        <f>I14*0.21</f>
        <v>0</v>
      </c>
      <c r="P14">
        <v>3</v>
      </c>
    </row>
    <row r="15" ht="30">
      <c r="A15" s="35" t="s">
        <v>42</v>
      </c>
      <c r="B15" s="42"/>
      <c r="C15" s="43"/>
      <c r="D15" s="43"/>
      <c r="E15" s="37" t="s">
        <v>49</v>
      </c>
      <c r="F15" s="43"/>
      <c r="G15" s="43"/>
      <c r="H15" s="43"/>
      <c r="I15" s="43"/>
      <c r="J15" s="44"/>
    </row>
    <row r="16">
      <c r="A16" s="35" t="s">
        <v>44</v>
      </c>
      <c r="B16" s="42"/>
      <c r="C16" s="43"/>
      <c r="D16" s="43"/>
      <c r="E16" s="45" t="s">
        <v>50</v>
      </c>
      <c r="F16" s="43"/>
      <c r="G16" s="43"/>
      <c r="H16" s="43"/>
      <c r="I16" s="43"/>
      <c r="J16" s="44"/>
    </row>
    <row r="17" ht="30">
      <c r="A17" s="35" t="s">
        <v>46</v>
      </c>
      <c r="B17" s="42"/>
      <c r="C17" s="43"/>
      <c r="D17" s="43"/>
      <c r="E17" s="37" t="s">
        <v>47</v>
      </c>
      <c r="F17" s="43"/>
      <c r="G17" s="43"/>
      <c r="H17" s="43"/>
      <c r="I17" s="43"/>
      <c r="J17" s="44"/>
    </row>
    <row r="18">
      <c r="A18" s="35" t="s">
        <v>36</v>
      </c>
      <c r="B18" s="35">
        <v>3</v>
      </c>
      <c r="C18" s="36" t="s">
        <v>37</v>
      </c>
      <c r="D18" s="35" t="s">
        <v>51</v>
      </c>
      <c r="E18" s="37" t="s">
        <v>39</v>
      </c>
      <c r="F18" s="38" t="s">
        <v>40</v>
      </c>
      <c r="G18" s="39">
        <v>53.82</v>
      </c>
      <c r="H18" s="40">
        <v>0</v>
      </c>
      <c r="I18" s="40">
        <f>ROUND(G18*H18,P4)</f>
        <v>0</v>
      </c>
      <c r="J18" s="38" t="s">
        <v>41</v>
      </c>
      <c r="O18" s="41">
        <f>I18*0.21</f>
        <v>0</v>
      </c>
      <c r="P18">
        <v>3</v>
      </c>
    </row>
    <row r="19" ht="30">
      <c r="A19" s="35" t="s">
        <v>42</v>
      </c>
      <c r="B19" s="42"/>
      <c r="C19" s="43"/>
      <c r="D19" s="43"/>
      <c r="E19" s="37" t="s">
        <v>52</v>
      </c>
      <c r="F19" s="43"/>
      <c r="G19" s="43"/>
      <c r="H19" s="43"/>
      <c r="I19" s="43"/>
      <c r="J19" s="44"/>
    </row>
    <row r="20">
      <c r="A20" s="35" t="s">
        <v>44</v>
      </c>
      <c r="B20" s="42"/>
      <c r="C20" s="43"/>
      <c r="D20" s="43"/>
      <c r="E20" s="45" t="s">
        <v>53</v>
      </c>
      <c r="F20" s="43"/>
      <c r="G20" s="43"/>
      <c r="H20" s="43"/>
      <c r="I20" s="43"/>
      <c r="J20" s="44"/>
    </row>
    <row r="21" ht="30">
      <c r="A21" s="35" t="s">
        <v>46</v>
      </c>
      <c r="B21" s="42"/>
      <c r="C21" s="43"/>
      <c r="D21" s="43"/>
      <c r="E21" s="37" t="s">
        <v>47</v>
      </c>
      <c r="F21" s="43"/>
      <c r="G21" s="43"/>
      <c r="H21" s="43"/>
      <c r="I21" s="43"/>
      <c r="J21" s="44"/>
    </row>
    <row r="22">
      <c r="A22" s="35" t="s">
        <v>36</v>
      </c>
      <c r="B22" s="35">
        <v>4</v>
      </c>
      <c r="C22" s="36" t="s">
        <v>54</v>
      </c>
      <c r="D22" s="35" t="s">
        <v>38</v>
      </c>
      <c r="E22" s="37" t="s">
        <v>55</v>
      </c>
      <c r="F22" s="38" t="s">
        <v>56</v>
      </c>
      <c r="G22" s="39">
        <v>1</v>
      </c>
      <c r="H22" s="40">
        <v>0</v>
      </c>
      <c r="I22" s="40">
        <f>ROUND(G22*H22,P4)</f>
        <v>0</v>
      </c>
      <c r="J22" s="38" t="s">
        <v>41</v>
      </c>
      <c r="O22" s="41">
        <f>I22*0.21</f>
        <v>0</v>
      </c>
      <c r="P22">
        <v>3</v>
      </c>
    </row>
    <row r="23" ht="60">
      <c r="A23" s="35" t="s">
        <v>42</v>
      </c>
      <c r="B23" s="42"/>
      <c r="C23" s="43"/>
      <c r="D23" s="43"/>
      <c r="E23" s="37" t="s">
        <v>57</v>
      </c>
      <c r="F23" s="43"/>
      <c r="G23" s="43"/>
      <c r="H23" s="43"/>
      <c r="I23" s="43"/>
      <c r="J23" s="44"/>
    </row>
    <row r="24" ht="30">
      <c r="A24" s="35" t="s">
        <v>46</v>
      </c>
      <c r="B24" s="42"/>
      <c r="C24" s="43"/>
      <c r="D24" s="43"/>
      <c r="E24" s="37" t="s">
        <v>58</v>
      </c>
      <c r="F24" s="43"/>
      <c r="G24" s="43"/>
      <c r="H24" s="43"/>
      <c r="I24" s="43"/>
      <c r="J24" s="44"/>
    </row>
    <row r="25">
      <c r="A25" s="35" t="s">
        <v>36</v>
      </c>
      <c r="B25" s="35">
        <v>5</v>
      </c>
      <c r="C25" s="36" t="s">
        <v>59</v>
      </c>
      <c r="D25" s="35" t="s">
        <v>38</v>
      </c>
      <c r="E25" s="37" t="s">
        <v>60</v>
      </c>
      <c r="F25" s="38" t="s">
        <v>56</v>
      </c>
      <c r="G25" s="39">
        <v>1</v>
      </c>
      <c r="H25" s="40">
        <v>0</v>
      </c>
      <c r="I25" s="40">
        <f>ROUND(G25*H25,P4)</f>
        <v>0</v>
      </c>
      <c r="J25" s="38" t="s">
        <v>41</v>
      </c>
      <c r="O25" s="41">
        <f>I25*0.21</f>
        <v>0</v>
      </c>
      <c r="P25">
        <v>3</v>
      </c>
    </row>
    <row r="26" ht="30">
      <c r="A26" s="35" t="s">
        <v>42</v>
      </c>
      <c r="B26" s="42"/>
      <c r="C26" s="43"/>
      <c r="D26" s="43"/>
      <c r="E26" s="37" t="s">
        <v>61</v>
      </c>
      <c r="F26" s="43"/>
      <c r="G26" s="43"/>
      <c r="H26" s="43"/>
      <c r="I26" s="43"/>
      <c r="J26" s="44"/>
    </row>
    <row r="27" ht="30">
      <c r="A27" s="35" t="s">
        <v>46</v>
      </c>
      <c r="B27" s="42"/>
      <c r="C27" s="43"/>
      <c r="D27" s="43"/>
      <c r="E27" s="37" t="s">
        <v>62</v>
      </c>
      <c r="F27" s="43"/>
      <c r="G27" s="43"/>
      <c r="H27" s="43"/>
      <c r="I27" s="43"/>
      <c r="J27" s="44"/>
    </row>
    <row r="28">
      <c r="A28" s="35" t="s">
        <v>36</v>
      </c>
      <c r="B28" s="35">
        <v>6</v>
      </c>
      <c r="C28" s="36" t="s">
        <v>63</v>
      </c>
      <c r="D28" s="35" t="s">
        <v>38</v>
      </c>
      <c r="E28" s="37" t="s">
        <v>64</v>
      </c>
      <c r="F28" s="38" t="s">
        <v>65</v>
      </c>
      <c r="G28" s="39">
        <v>1</v>
      </c>
      <c r="H28" s="40">
        <v>0</v>
      </c>
      <c r="I28" s="40">
        <f>ROUND(G28*H28,P4)</f>
        <v>0</v>
      </c>
      <c r="J28" s="38" t="s">
        <v>41</v>
      </c>
      <c r="O28" s="41">
        <f>I28*0.21</f>
        <v>0</v>
      </c>
      <c r="P28">
        <v>3</v>
      </c>
    </row>
    <row r="29">
      <c r="A29" s="35" t="s">
        <v>42</v>
      </c>
      <c r="B29" s="42"/>
      <c r="C29" s="43"/>
      <c r="D29" s="43"/>
      <c r="E29" s="37" t="s">
        <v>66</v>
      </c>
      <c r="F29" s="43"/>
      <c r="G29" s="43"/>
      <c r="H29" s="43"/>
      <c r="I29" s="43"/>
      <c r="J29" s="44"/>
    </row>
    <row r="30" ht="30">
      <c r="A30" s="35" t="s">
        <v>46</v>
      </c>
      <c r="B30" s="42"/>
      <c r="C30" s="43"/>
      <c r="D30" s="43"/>
      <c r="E30" s="37" t="s">
        <v>67</v>
      </c>
      <c r="F30" s="43"/>
      <c r="G30" s="43"/>
      <c r="H30" s="43"/>
      <c r="I30" s="43"/>
      <c r="J30" s="44"/>
    </row>
    <row r="31">
      <c r="A31" s="35" t="s">
        <v>36</v>
      </c>
      <c r="B31" s="35">
        <v>7</v>
      </c>
      <c r="C31" s="36" t="s">
        <v>68</v>
      </c>
      <c r="D31" s="35" t="s">
        <v>38</v>
      </c>
      <c r="E31" s="37" t="s">
        <v>69</v>
      </c>
      <c r="F31" s="38" t="s">
        <v>56</v>
      </c>
      <c r="G31" s="39">
        <v>1</v>
      </c>
      <c r="H31" s="40">
        <v>0</v>
      </c>
      <c r="I31" s="40">
        <f>ROUND(G31*H31,P4)</f>
        <v>0</v>
      </c>
      <c r="J31" s="38" t="s">
        <v>41</v>
      </c>
      <c r="O31" s="41">
        <f>I31*0.21</f>
        <v>0</v>
      </c>
      <c r="P31">
        <v>3</v>
      </c>
    </row>
    <row r="32">
      <c r="A32" s="35" t="s">
        <v>42</v>
      </c>
      <c r="B32" s="42"/>
      <c r="C32" s="43"/>
      <c r="D32" s="43"/>
      <c r="E32" s="37" t="s">
        <v>70</v>
      </c>
      <c r="F32" s="43"/>
      <c r="G32" s="43"/>
      <c r="H32" s="43"/>
      <c r="I32" s="43"/>
      <c r="J32" s="44"/>
    </row>
    <row r="33" ht="30">
      <c r="A33" s="35" t="s">
        <v>46</v>
      </c>
      <c r="B33" s="42"/>
      <c r="C33" s="43"/>
      <c r="D33" s="43"/>
      <c r="E33" s="37" t="s">
        <v>67</v>
      </c>
      <c r="F33" s="43"/>
      <c r="G33" s="43"/>
      <c r="H33" s="43"/>
      <c r="I33" s="43"/>
      <c r="J33" s="44"/>
    </row>
    <row r="34">
      <c r="A34" s="35" t="s">
        <v>36</v>
      </c>
      <c r="B34" s="35">
        <v>8</v>
      </c>
      <c r="C34" s="36" t="s">
        <v>71</v>
      </c>
      <c r="D34" s="35" t="s">
        <v>38</v>
      </c>
      <c r="E34" s="37" t="s">
        <v>72</v>
      </c>
      <c r="F34" s="38" t="s">
        <v>65</v>
      </c>
      <c r="G34" s="39">
        <v>1</v>
      </c>
      <c r="H34" s="40">
        <v>0</v>
      </c>
      <c r="I34" s="40">
        <f>ROUND(G34*H34,P4)</f>
        <v>0</v>
      </c>
      <c r="J34" s="38" t="s">
        <v>41</v>
      </c>
      <c r="O34" s="41">
        <f>I34*0.21</f>
        <v>0</v>
      </c>
      <c r="P34">
        <v>3</v>
      </c>
    </row>
    <row r="35" ht="30">
      <c r="A35" s="35" t="s">
        <v>42</v>
      </c>
      <c r="B35" s="42"/>
      <c r="C35" s="43"/>
      <c r="D35" s="43"/>
      <c r="E35" s="37" t="s">
        <v>73</v>
      </c>
      <c r="F35" s="43"/>
      <c r="G35" s="43"/>
      <c r="H35" s="43"/>
      <c r="I35" s="43"/>
      <c r="J35" s="44"/>
    </row>
    <row r="36" ht="90">
      <c r="A36" s="35" t="s">
        <v>46</v>
      </c>
      <c r="B36" s="42"/>
      <c r="C36" s="43"/>
      <c r="D36" s="43"/>
      <c r="E36" s="37" t="s">
        <v>74</v>
      </c>
      <c r="F36" s="43"/>
      <c r="G36" s="43"/>
      <c r="H36" s="43"/>
      <c r="I36" s="43"/>
      <c r="J36" s="44"/>
    </row>
    <row r="37">
      <c r="A37" s="29" t="s">
        <v>33</v>
      </c>
      <c r="B37" s="30"/>
      <c r="C37" s="31" t="s">
        <v>75</v>
      </c>
      <c r="D37" s="32"/>
      <c r="E37" s="29" t="s">
        <v>76</v>
      </c>
      <c r="F37" s="32"/>
      <c r="G37" s="32"/>
      <c r="H37" s="32"/>
      <c r="I37" s="33">
        <f>SUMIFS(I38:I53,A38:A53,"P")</f>
        <v>0</v>
      </c>
      <c r="J37" s="34"/>
    </row>
    <row r="38">
      <c r="A38" s="35" t="s">
        <v>36</v>
      </c>
      <c r="B38" s="35">
        <v>9</v>
      </c>
      <c r="C38" s="36" t="s">
        <v>77</v>
      </c>
      <c r="D38" s="35" t="s">
        <v>38</v>
      </c>
      <c r="E38" s="37" t="s">
        <v>78</v>
      </c>
      <c r="F38" s="38" t="s">
        <v>79</v>
      </c>
      <c r="G38" s="39">
        <v>16</v>
      </c>
      <c r="H38" s="40">
        <v>0</v>
      </c>
      <c r="I38" s="40">
        <f>ROUND(G38*H38,P4)</f>
        <v>0</v>
      </c>
      <c r="J38" s="38" t="s">
        <v>41</v>
      </c>
      <c r="O38" s="41">
        <f>I38*0.21</f>
        <v>0</v>
      </c>
      <c r="P38">
        <v>3</v>
      </c>
    </row>
    <row r="39" ht="45">
      <c r="A39" s="35" t="s">
        <v>42</v>
      </c>
      <c r="B39" s="42"/>
      <c r="C39" s="43"/>
      <c r="D39" s="43"/>
      <c r="E39" s="37" t="s">
        <v>80</v>
      </c>
      <c r="F39" s="43"/>
      <c r="G39" s="43"/>
      <c r="H39" s="43"/>
      <c r="I39" s="43"/>
      <c r="J39" s="44"/>
    </row>
    <row r="40">
      <c r="A40" s="35" t="s">
        <v>44</v>
      </c>
      <c r="B40" s="42"/>
      <c r="C40" s="43"/>
      <c r="D40" s="43"/>
      <c r="E40" s="45" t="s">
        <v>81</v>
      </c>
      <c r="F40" s="43"/>
      <c r="G40" s="43"/>
      <c r="H40" s="43"/>
      <c r="I40" s="43"/>
      <c r="J40" s="44"/>
    </row>
    <row r="41" ht="90">
      <c r="A41" s="35" t="s">
        <v>46</v>
      </c>
      <c r="B41" s="42"/>
      <c r="C41" s="43"/>
      <c r="D41" s="43"/>
      <c r="E41" s="37" t="s">
        <v>82</v>
      </c>
      <c r="F41" s="43"/>
      <c r="G41" s="43"/>
      <c r="H41" s="43"/>
      <c r="I41" s="43"/>
      <c r="J41" s="44"/>
    </row>
    <row r="42">
      <c r="A42" s="35" t="s">
        <v>36</v>
      </c>
      <c r="B42" s="35">
        <v>10</v>
      </c>
      <c r="C42" s="36" t="s">
        <v>83</v>
      </c>
      <c r="D42" s="35" t="s">
        <v>38</v>
      </c>
      <c r="E42" s="37" t="s">
        <v>84</v>
      </c>
      <c r="F42" s="38" t="s">
        <v>79</v>
      </c>
      <c r="G42" s="39">
        <v>20</v>
      </c>
      <c r="H42" s="40">
        <v>0</v>
      </c>
      <c r="I42" s="40">
        <f>ROUND(G42*H42,P4)</f>
        <v>0</v>
      </c>
      <c r="J42" s="38" t="s">
        <v>41</v>
      </c>
      <c r="O42" s="41">
        <f>I42*0.21</f>
        <v>0</v>
      </c>
      <c r="P42">
        <v>3</v>
      </c>
    </row>
    <row r="43" ht="45">
      <c r="A43" s="35" t="s">
        <v>42</v>
      </c>
      <c r="B43" s="42"/>
      <c r="C43" s="43"/>
      <c r="D43" s="43"/>
      <c r="E43" s="37" t="s">
        <v>85</v>
      </c>
      <c r="F43" s="43"/>
      <c r="G43" s="43"/>
      <c r="H43" s="43"/>
      <c r="I43" s="43"/>
      <c r="J43" s="44"/>
    </row>
    <row r="44">
      <c r="A44" s="35" t="s">
        <v>44</v>
      </c>
      <c r="B44" s="42"/>
      <c r="C44" s="43"/>
      <c r="D44" s="43"/>
      <c r="E44" s="45" t="s">
        <v>86</v>
      </c>
      <c r="F44" s="43"/>
      <c r="G44" s="43"/>
      <c r="H44" s="43"/>
      <c r="I44" s="43"/>
      <c r="J44" s="44"/>
    </row>
    <row r="45" ht="409.5">
      <c r="A45" s="35" t="s">
        <v>46</v>
      </c>
      <c r="B45" s="42"/>
      <c r="C45" s="43"/>
      <c r="D45" s="43"/>
      <c r="E45" s="37" t="s">
        <v>87</v>
      </c>
      <c r="F45" s="43"/>
      <c r="G45" s="43"/>
      <c r="H45" s="43"/>
      <c r="I45" s="43"/>
      <c r="J45" s="44"/>
    </row>
    <row r="46">
      <c r="A46" s="35" t="s">
        <v>36</v>
      </c>
      <c r="B46" s="35">
        <v>11</v>
      </c>
      <c r="C46" s="36" t="s">
        <v>88</v>
      </c>
      <c r="D46" s="35" t="s">
        <v>38</v>
      </c>
      <c r="E46" s="37" t="s">
        <v>89</v>
      </c>
      <c r="F46" s="38" t="s">
        <v>79</v>
      </c>
      <c r="G46" s="39">
        <v>20</v>
      </c>
      <c r="H46" s="40">
        <v>0</v>
      </c>
      <c r="I46" s="40">
        <f>ROUND(G46*H46,P4)</f>
        <v>0</v>
      </c>
      <c r="J46" s="38" t="s">
        <v>41</v>
      </c>
      <c r="O46" s="41">
        <f>I46*0.21</f>
        <v>0</v>
      </c>
      <c r="P46">
        <v>3</v>
      </c>
    </row>
    <row r="47" ht="60">
      <c r="A47" s="35" t="s">
        <v>42</v>
      </c>
      <c r="B47" s="42"/>
      <c r="C47" s="43"/>
      <c r="D47" s="43"/>
      <c r="E47" s="37" t="s">
        <v>90</v>
      </c>
      <c r="F47" s="43"/>
      <c r="G47" s="43"/>
      <c r="H47" s="43"/>
      <c r="I47" s="43"/>
      <c r="J47" s="44"/>
    </row>
    <row r="48" ht="45">
      <c r="A48" s="35" t="s">
        <v>44</v>
      </c>
      <c r="B48" s="42"/>
      <c r="C48" s="43"/>
      <c r="D48" s="43"/>
      <c r="E48" s="45" t="s">
        <v>91</v>
      </c>
      <c r="F48" s="43"/>
      <c r="G48" s="43"/>
      <c r="H48" s="43"/>
      <c r="I48" s="43"/>
      <c r="J48" s="44"/>
    </row>
    <row r="49" ht="300">
      <c r="A49" s="35" t="s">
        <v>46</v>
      </c>
      <c r="B49" s="42"/>
      <c r="C49" s="43"/>
      <c r="D49" s="43"/>
      <c r="E49" s="37" t="s">
        <v>92</v>
      </c>
      <c r="F49" s="43"/>
      <c r="G49" s="43"/>
      <c r="H49" s="43"/>
      <c r="I49" s="43"/>
      <c r="J49" s="44"/>
    </row>
    <row r="50">
      <c r="A50" s="35" t="s">
        <v>36</v>
      </c>
      <c r="B50" s="35">
        <v>12</v>
      </c>
      <c r="C50" s="36" t="s">
        <v>93</v>
      </c>
      <c r="D50" s="35" t="s">
        <v>38</v>
      </c>
      <c r="E50" s="37" t="s">
        <v>94</v>
      </c>
      <c r="F50" s="38" t="s">
        <v>95</v>
      </c>
      <c r="G50" s="39">
        <v>50</v>
      </c>
      <c r="H50" s="40">
        <v>0</v>
      </c>
      <c r="I50" s="40">
        <f>ROUND(G50*H50,P4)</f>
        <v>0</v>
      </c>
      <c r="J50" s="38" t="s">
        <v>41</v>
      </c>
      <c r="O50" s="41">
        <f>I50*0.21</f>
        <v>0</v>
      </c>
      <c r="P50">
        <v>3</v>
      </c>
    </row>
    <row r="51">
      <c r="A51" s="35" t="s">
        <v>42</v>
      </c>
      <c r="B51" s="42"/>
      <c r="C51" s="43"/>
      <c r="D51" s="43"/>
      <c r="E51" s="37" t="s">
        <v>96</v>
      </c>
      <c r="F51" s="43"/>
      <c r="G51" s="43"/>
      <c r="H51" s="43"/>
      <c r="I51" s="43"/>
      <c r="J51" s="44"/>
    </row>
    <row r="52">
      <c r="A52" s="35" t="s">
        <v>44</v>
      </c>
      <c r="B52" s="42"/>
      <c r="C52" s="43"/>
      <c r="D52" s="43"/>
      <c r="E52" s="45" t="s">
        <v>97</v>
      </c>
      <c r="F52" s="43"/>
      <c r="G52" s="43"/>
      <c r="H52" s="43"/>
      <c r="I52" s="43"/>
      <c r="J52" s="44"/>
    </row>
    <row r="53" ht="30">
      <c r="A53" s="35" t="s">
        <v>46</v>
      </c>
      <c r="B53" s="42"/>
      <c r="C53" s="43"/>
      <c r="D53" s="43"/>
      <c r="E53" s="37" t="s">
        <v>98</v>
      </c>
      <c r="F53" s="43"/>
      <c r="G53" s="43"/>
      <c r="H53" s="43"/>
      <c r="I53" s="43"/>
      <c r="J53" s="44"/>
    </row>
    <row r="54">
      <c r="A54" s="29" t="s">
        <v>33</v>
      </c>
      <c r="B54" s="30"/>
      <c r="C54" s="31" t="s">
        <v>99</v>
      </c>
      <c r="D54" s="32"/>
      <c r="E54" s="29" t="s">
        <v>100</v>
      </c>
      <c r="F54" s="32"/>
      <c r="G54" s="32"/>
      <c r="H54" s="32"/>
      <c r="I54" s="33">
        <f>SUMIFS(I55:I62,A55:A62,"P")</f>
        <v>0</v>
      </c>
      <c r="J54" s="34"/>
    </row>
    <row r="55">
      <c r="A55" s="35" t="s">
        <v>36</v>
      </c>
      <c r="B55" s="35">
        <v>13</v>
      </c>
      <c r="C55" s="36" t="s">
        <v>101</v>
      </c>
      <c r="D55" s="35" t="s">
        <v>38</v>
      </c>
      <c r="E55" s="37" t="s">
        <v>102</v>
      </c>
      <c r="F55" s="38" t="s">
        <v>79</v>
      </c>
      <c r="G55" s="39">
        <v>3.8399999999999999</v>
      </c>
      <c r="H55" s="40">
        <v>0</v>
      </c>
      <c r="I55" s="40">
        <f>ROUND(G55*H55,P4)</f>
        <v>0</v>
      </c>
      <c r="J55" s="38" t="s">
        <v>41</v>
      </c>
      <c r="O55" s="41">
        <f>I55*0.21</f>
        <v>0</v>
      </c>
      <c r="P55">
        <v>3</v>
      </c>
    </row>
    <row r="56" ht="60">
      <c r="A56" s="35" t="s">
        <v>42</v>
      </c>
      <c r="B56" s="42"/>
      <c r="C56" s="43"/>
      <c r="D56" s="43"/>
      <c r="E56" s="37" t="s">
        <v>103</v>
      </c>
      <c r="F56" s="43"/>
      <c r="G56" s="43"/>
      <c r="H56" s="43"/>
      <c r="I56" s="43"/>
      <c r="J56" s="44"/>
    </row>
    <row r="57">
      <c r="A57" s="35" t="s">
        <v>44</v>
      </c>
      <c r="B57" s="42"/>
      <c r="C57" s="43"/>
      <c r="D57" s="43"/>
      <c r="E57" s="45" t="s">
        <v>104</v>
      </c>
      <c r="F57" s="43"/>
      <c r="G57" s="43"/>
      <c r="H57" s="43"/>
      <c r="I57" s="43"/>
      <c r="J57" s="44"/>
    </row>
    <row r="58" ht="75">
      <c r="A58" s="35" t="s">
        <v>46</v>
      </c>
      <c r="B58" s="42"/>
      <c r="C58" s="43"/>
      <c r="D58" s="43"/>
      <c r="E58" s="37" t="s">
        <v>105</v>
      </c>
      <c r="F58" s="43"/>
      <c r="G58" s="43"/>
      <c r="H58" s="43"/>
      <c r="I58" s="43"/>
      <c r="J58" s="44"/>
    </row>
    <row r="59" ht="30">
      <c r="A59" s="35" t="s">
        <v>36</v>
      </c>
      <c r="B59" s="35">
        <v>14</v>
      </c>
      <c r="C59" s="36" t="s">
        <v>106</v>
      </c>
      <c r="D59" s="35" t="s">
        <v>38</v>
      </c>
      <c r="E59" s="37" t="s">
        <v>107</v>
      </c>
      <c r="F59" s="38" t="s">
        <v>65</v>
      </c>
      <c r="G59" s="39">
        <v>176</v>
      </c>
      <c r="H59" s="40">
        <v>0</v>
      </c>
      <c r="I59" s="40">
        <f>ROUND(G59*H59,P4)</f>
        <v>0</v>
      </c>
      <c r="J59" s="38" t="s">
        <v>41</v>
      </c>
      <c r="O59" s="41">
        <f>I59*0.21</f>
        <v>0</v>
      </c>
      <c r="P59">
        <v>3</v>
      </c>
    </row>
    <row r="60" ht="30">
      <c r="A60" s="35" t="s">
        <v>42</v>
      </c>
      <c r="B60" s="42"/>
      <c r="C60" s="43"/>
      <c r="D60" s="43"/>
      <c r="E60" s="37" t="s">
        <v>108</v>
      </c>
      <c r="F60" s="43"/>
      <c r="G60" s="43"/>
      <c r="H60" s="43"/>
      <c r="I60" s="43"/>
      <c r="J60" s="44"/>
    </row>
    <row r="61" ht="60">
      <c r="A61" s="35" t="s">
        <v>44</v>
      </c>
      <c r="B61" s="42"/>
      <c r="C61" s="43"/>
      <c r="D61" s="43"/>
      <c r="E61" s="45" t="s">
        <v>109</v>
      </c>
      <c r="F61" s="43"/>
      <c r="G61" s="43"/>
      <c r="H61" s="43"/>
      <c r="I61" s="43"/>
      <c r="J61" s="44"/>
    </row>
    <row r="62" ht="90">
      <c r="A62" s="35" t="s">
        <v>46</v>
      </c>
      <c r="B62" s="42"/>
      <c r="C62" s="43"/>
      <c r="D62" s="43"/>
      <c r="E62" s="37" t="s">
        <v>110</v>
      </c>
      <c r="F62" s="43"/>
      <c r="G62" s="43"/>
      <c r="H62" s="43"/>
      <c r="I62" s="43"/>
      <c r="J62" s="44"/>
    </row>
    <row r="63">
      <c r="A63" s="29" t="s">
        <v>33</v>
      </c>
      <c r="B63" s="30"/>
      <c r="C63" s="31" t="s">
        <v>111</v>
      </c>
      <c r="D63" s="32"/>
      <c r="E63" s="29" t="s">
        <v>112</v>
      </c>
      <c r="F63" s="32"/>
      <c r="G63" s="32"/>
      <c r="H63" s="32"/>
      <c r="I63" s="33">
        <f>SUMIFS(I64:I71,A64:A71,"P")</f>
        <v>0</v>
      </c>
      <c r="J63" s="34"/>
    </row>
    <row r="64">
      <c r="A64" s="35" t="s">
        <v>36</v>
      </c>
      <c r="B64" s="35">
        <v>15</v>
      </c>
      <c r="C64" s="36" t="s">
        <v>113</v>
      </c>
      <c r="D64" s="35" t="s">
        <v>38</v>
      </c>
      <c r="E64" s="37" t="s">
        <v>114</v>
      </c>
      <c r="F64" s="38" t="s">
        <v>79</v>
      </c>
      <c r="G64" s="39">
        <v>14.052</v>
      </c>
      <c r="H64" s="40">
        <v>0</v>
      </c>
      <c r="I64" s="40">
        <f>ROUND(G64*H64,P4)</f>
        <v>0</v>
      </c>
      <c r="J64" s="38" t="s">
        <v>41</v>
      </c>
      <c r="O64" s="41">
        <f>I64*0.21</f>
        <v>0</v>
      </c>
      <c r="P64">
        <v>3</v>
      </c>
    </row>
    <row r="65" ht="45">
      <c r="A65" s="35" t="s">
        <v>42</v>
      </c>
      <c r="B65" s="42"/>
      <c r="C65" s="43"/>
      <c r="D65" s="43"/>
      <c r="E65" s="37" t="s">
        <v>115</v>
      </c>
      <c r="F65" s="43"/>
      <c r="G65" s="43"/>
      <c r="H65" s="43"/>
      <c r="I65" s="43"/>
      <c r="J65" s="44"/>
    </row>
    <row r="66" ht="60">
      <c r="A66" s="35" t="s">
        <v>44</v>
      </c>
      <c r="B66" s="42"/>
      <c r="C66" s="43"/>
      <c r="D66" s="43"/>
      <c r="E66" s="45" t="s">
        <v>116</v>
      </c>
      <c r="F66" s="43"/>
      <c r="G66" s="43"/>
      <c r="H66" s="43"/>
      <c r="I66" s="43"/>
      <c r="J66" s="44"/>
    </row>
    <row r="67" ht="409.5">
      <c r="A67" s="35" t="s">
        <v>46</v>
      </c>
      <c r="B67" s="42"/>
      <c r="C67" s="43"/>
      <c r="D67" s="43"/>
      <c r="E67" s="37" t="s">
        <v>117</v>
      </c>
      <c r="F67" s="43"/>
      <c r="G67" s="43"/>
      <c r="H67" s="43"/>
      <c r="I67" s="43"/>
      <c r="J67" s="44"/>
    </row>
    <row r="68">
      <c r="A68" s="35" t="s">
        <v>36</v>
      </c>
      <c r="B68" s="35">
        <v>16</v>
      </c>
      <c r="C68" s="36" t="s">
        <v>118</v>
      </c>
      <c r="D68" s="35" t="s">
        <v>38</v>
      </c>
      <c r="E68" s="37" t="s">
        <v>119</v>
      </c>
      <c r="F68" s="38" t="s">
        <v>40</v>
      </c>
      <c r="G68" s="39">
        <v>2.1080000000000001</v>
      </c>
      <c r="H68" s="40">
        <v>0</v>
      </c>
      <c r="I68" s="40">
        <f>ROUND(G68*H68,P4)</f>
        <v>0</v>
      </c>
      <c r="J68" s="38" t="s">
        <v>41</v>
      </c>
      <c r="O68" s="41">
        <f>I68*0.21</f>
        <v>0</v>
      </c>
      <c r="P68">
        <v>3</v>
      </c>
    </row>
    <row r="69" ht="30">
      <c r="A69" s="35" t="s">
        <v>42</v>
      </c>
      <c r="B69" s="42"/>
      <c r="C69" s="43"/>
      <c r="D69" s="43"/>
      <c r="E69" s="37" t="s">
        <v>120</v>
      </c>
      <c r="F69" s="43"/>
      <c r="G69" s="43"/>
      <c r="H69" s="43"/>
      <c r="I69" s="43"/>
      <c r="J69" s="44"/>
    </row>
    <row r="70">
      <c r="A70" s="35" t="s">
        <v>44</v>
      </c>
      <c r="B70" s="42"/>
      <c r="C70" s="43"/>
      <c r="D70" s="43"/>
      <c r="E70" s="45" t="s">
        <v>121</v>
      </c>
      <c r="F70" s="43"/>
      <c r="G70" s="43"/>
      <c r="H70" s="43"/>
      <c r="I70" s="43"/>
      <c r="J70" s="44"/>
    </row>
    <row r="71" ht="330">
      <c r="A71" s="35" t="s">
        <v>46</v>
      </c>
      <c r="B71" s="42"/>
      <c r="C71" s="43"/>
      <c r="D71" s="43"/>
      <c r="E71" s="37" t="s">
        <v>122</v>
      </c>
      <c r="F71" s="43"/>
      <c r="G71" s="43"/>
      <c r="H71" s="43"/>
      <c r="I71" s="43"/>
      <c r="J71" s="44"/>
    </row>
    <row r="72">
      <c r="A72" s="29" t="s">
        <v>33</v>
      </c>
      <c r="B72" s="30"/>
      <c r="C72" s="31" t="s">
        <v>123</v>
      </c>
      <c r="D72" s="32"/>
      <c r="E72" s="29" t="s">
        <v>124</v>
      </c>
      <c r="F72" s="32"/>
      <c r="G72" s="32"/>
      <c r="H72" s="32"/>
      <c r="I72" s="33">
        <f>SUMIFS(I73:I87,A73:A87,"P")</f>
        <v>0</v>
      </c>
      <c r="J72" s="34"/>
    </row>
    <row r="73">
      <c r="A73" s="35" t="s">
        <v>36</v>
      </c>
      <c r="B73" s="35">
        <v>17</v>
      </c>
      <c r="C73" s="36" t="s">
        <v>125</v>
      </c>
      <c r="D73" s="35" t="s">
        <v>38</v>
      </c>
      <c r="E73" s="37" t="s">
        <v>126</v>
      </c>
      <c r="F73" s="38" t="s">
        <v>40</v>
      </c>
      <c r="G73" s="39">
        <v>1.0800000000000001</v>
      </c>
      <c r="H73" s="40">
        <v>0</v>
      </c>
      <c r="I73" s="40">
        <f>ROUND(G73*H73,P4)</f>
        <v>0</v>
      </c>
      <c r="J73" s="38" t="s">
        <v>41</v>
      </c>
      <c r="O73" s="41">
        <f>I73*0.21</f>
        <v>0</v>
      </c>
      <c r="P73">
        <v>3</v>
      </c>
    </row>
    <row r="74">
      <c r="A74" s="35" t="s">
        <v>42</v>
      </c>
      <c r="B74" s="42"/>
      <c r="C74" s="43"/>
      <c r="D74" s="43"/>
      <c r="E74" s="46" t="s">
        <v>38</v>
      </c>
      <c r="F74" s="43"/>
      <c r="G74" s="43"/>
      <c r="H74" s="43"/>
      <c r="I74" s="43"/>
      <c r="J74" s="44"/>
    </row>
    <row r="75">
      <c r="A75" s="35" t="s">
        <v>44</v>
      </c>
      <c r="B75" s="42"/>
      <c r="C75" s="43"/>
      <c r="D75" s="43"/>
      <c r="E75" s="45" t="s">
        <v>127</v>
      </c>
      <c r="F75" s="43"/>
      <c r="G75" s="43"/>
      <c r="H75" s="43"/>
      <c r="I75" s="43"/>
      <c r="J75" s="44"/>
    </row>
    <row r="76" ht="330">
      <c r="A76" s="35" t="s">
        <v>46</v>
      </c>
      <c r="B76" s="42"/>
      <c r="C76" s="43"/>
      <c r="D76" s="43"/>
      <c r="E76" s="37" t="s">
        <v>128</v>
      </c>
      <c r="F76" s="43"/>
      <c r="G76" s="43"/>
      <c r="H76" s="43"/>
      <c r="I76" s="43"/>
      <c r="J76" s="44"/>
    </row>
    <row r="77">
      <c r="A77" s="35" t="s">
        <v>36</v>
      </c>
      <c r="B77" s="35">
        <v>18</v>
      </c>
      <c r="C77" s="36" t="s">
        <v>129</v>
      </c>
      <c r="D77" s="35" t="s">
        <v>38</v>
      </c>
      <c r="E77" s="37" t="s">
        <v>130</v>
      </c>
      <c r="F77" s="38" t="s">
        <v>40</v>
      </c>
      <c r="G77" s="39">
        <v>19.850000000000001</v>
      </c>
      <c r="H77" s="40">
        <v>0</v>
      </c>
      <c r="I77" s="40">
        <f>ROUND(G77*H77,P4)</f>
        <v>0</v>
      </c>
      <c r="J77" s="38" t="s">
        <v>41</v>
      </c>
      <c r="O77" s="41">
        <f>I77*0.21</f>
        <v>0</v>
      </c>
      <c r="P77">
        <v>3</v>
      </c>
    </row>
    <row r="78" ht="45">
      <c r="A78" s="35" t="s">
        <v>42</v>
      </c>
      <c r="B78" s="42"/>
      <c r="C78" s="43"/>
      <c r="D78" s="43"/>
      <c r="E78" s="37" t="s">
        <v>131</v>
      </c>
      <c r="F78" s="43"/>
      <c r="G78" s="43"/>
      <c r="H78" s="43"/>
      <c r="I78" s="43"/>
      <c r="J78" s="44"/>
    </row>
    <row r="79">
      <c r="A79" s="35" t="s">
        <v>44</v>
      </c>
      <c r="B79" s="42"/>
      <c r="C79" s="43"/>
      <c r="D79" s="43"/>
      <c r="E79" s="45" t="s">
        <v>132</v>
      </c>
      <c r="F79" s="43"/>
      <c r="G79" s="43"/>
      <c r="H79" s="43"/>
      <c r="I79" s="43"/>
      <c r="J79" s="44"/>
    </row>
    <row r="80" ht="375">
      <c r="A80" s="35" t="s">
        <v>46</v>
      </c>
      <c r="B80" s="42"/>
      <c r="C80" s="43"/>
      <c r="D80" s="43"/>
      <c r="E80" s="37" t="s">
        <v>133</v>
      </c>
      <c r="F80" s="43"/>
      <c r="G80" s="43"/>
      <c r="H80" s="43"/>
      <c r="I80" s="43"/>
      <c r="J80" s="44"/>
    </row>
    <row r="81">
      <c r="A81" s="35" t="s">
        <v>36</v>
      </c>
      <c r="B81" s="35">
        <v>19</v>
      </c>
      <c r="C81" s="36" t="s">
        <v>134</v>
      </c>
      <c r="D81" s="35" t="s">
        <v>38</v>
      </c>
      <c r="E81" s="37" t="s">
        <v>135</v>
      </c>
      <c r="F81" s="38" t="s">
        <v>65</v>
      </c>
      <c r="G81" s="39">
        <v>4</v>
      </c>
      <c r="H81" s="40">
        <v>0</v>
      </c>
      <c r="I81" s="40">
        <f>ROUND(G81*H81,P4)</f>
        <v>0</v>
      </c>
      <c r="J81" s="38" t="s">
        <v>41</v>
      </c>
      <c r="O81" s="41">
        <f>I81*0.21</f>
        <v>0</v>
      </c>
      <c r="P81">
        <v>3</v>
      </c>
    </row>
    <row r="82" ht="45">
      <c r="A82" s="35" t="s">
        <v>42</v>
      </c>
      <c r="B82" s="42"/>
      <c r="C82" s="43"/>
      <c r="D82" s="43"/>
      <c r="E82" s="37" t="s">
        <v>136</v>
      </c>
      <c r="F82" s="43"/>
      <c r="G82" s="43"/>
      <c r="H82" s="43"/>
      <c r="I82" s="43"/>
      <c r="J82" s="44"/>
    </row>
    <row r="83" ht="285">
      <c r="A83" s="35" t="s">
        <v>46</v>
      </c>
      <c r="B83" s="42"/>
      <c r="C83" s="43"/>
      <c r="D83" s="43"/>
      <c r="E83" s="37" t="s">
        <v>137</v>
      </c>
      <c r="F83" s="43"/>
      <c r="G83" s="43"/>
      <c r="H83" s="43"/>
      <c r="I83" s="43"/>
      <c r="J83" s="44"/>
    </row>
    <row r="84">
      <c r="A84" s="35" t="s">
        <v>36</v>
      </c>
      <c r="B84" s="35">
        <v>20</v>
      </c>
      <c r="C84" s="36" t="s">
        <v>138</v>
      </c>
      <c r="D84" s="35" t="s">
        <v>38</v>
      </c>
      <c r="E84" s="37" t="s">
        <v>139</v>
      </c>
      <c r="F84" s="38" t="s">
        <v>79</v>
      </c>
      <c r="G84" s="39">
        <v>3.8399999999999999</v>
      </c>
      <c r="H84" s="40">
        <v>0</v>
      </c>
      <c r="I84" s="40">
        <f>ROUND(G84*H84,P4)</f>
        <v>0</v>
      </c>
      <c r="J84" s="38" t="s">
        <v>41</v>
      </c>
      <c r="O84" s="41">
        <f>I84*0.21</f>
        <v>0</v>
      </c>
      <c r="P84">
        <v>3</v>
      </c>
    </row>
    <row r="85" ht="60">
      <c r="A85" s="35" t="s">
        <v>42</v>
      </c>
      <c r="B85" s="42"/>
      <c r="C85" s="43"/>
      <c r="D85" s="43"/>
      <c r="E85" s="37" t="s">
        <v>140</v>
      </c>
      <c r="F85" s="43"/>
      <c r="G85" s="43"/>
      <c r="H85" s="43"/>
      <c r="I85" s="43"/>
      <c r="J85" s="44"/>
    </row>
    <row r="86">
      <c r="A86" s="35" t="s">
        <v>44</v>
      </c>
      <c r="B86" s="42"/>
      <c r="C86" s="43"/>
      <c r="D86" s="43"/>
      <c r="E86" s="45" t="s">
        <v>104</v>
      </c>
      <c r="F86" s="43"/>
      <c r="G86" s="43"/>
      <c r="H86" s="43"/>
      <c r="I86" s="43"/>
      <c r="J86" s="44"/>
    </row>
    <row r="87" ht="409.5">
      <c r="A87" s="35" t="s">
        <v>46</v>
      </c>
      <c r="B87" s="42"/>
      <c r="C87" s="43"/>
      <c r="D87" s="43"/>
      <c r="E87" s="37" t="s">
        <v>141</v>
      </c>
      <c r="F87" s="43"/>
      <c r="G87" s="43"/>
      <c r="H87" s="43"/>
      <c r="I87" s="43"/>
      <c r="J87" s="44"/>
    </row>
    <row r="88">
      <c r="A88" s="29" t="s">
        <v>33</v>
      </c>
      <c r="B88" s="30"/>
      <c r="C88" s="31" t="s">
        <v>142</v>
      </c>
      <c r="D88" s="32"/>
      <c r="E88" s="29" t="s">
        <v>143</v>
      </c>
      <c r="F88" s="32"/>
      <c r="G88" s="32"/>
      <c r="H88" s="32"/>
      <c r="I88" s="33">
        <f>SUMIFS(I89:I108,A89:A108,"P")</f>
        <v>0</v>
      </c>
      <c r="J88" s="34"/>
    </row>
    <row r="89">
      <c r="A89" s="35" t="s">
        <v>36</v>
      </c>
      <c r="B89" s="35">
        <v>21</v>
      </c>
      <c r="C89" s="36" t="s">
        <v>144</v>
      </c>
      <c r="D89" s="35" t="s">
        <v>38</v>
      </c>
      <c r="E89" s="37" t="s">
        <v>145</v>
      </c>
      <c r="F89" s="38" t="s">
        <v>95</v>
      </c>
      <c r="G89" s="39">
        <v>220</v>
      </c>
      <c r="H89" s="40">
        <v>0</v>
      </c>
      <c r="I89" s="40">
        <f>ROUND(G89*H89,P4)</f>
        <v>0</v>
      </c>
      <c r="J89" s="38" t="s">
        <v>41</v>
      </c>
      <c r="O89" s="41">
        <f>I89*0.21</f>
        <v>0</v>
      </c>
      <c r="P89">
        <v>3</v>
      </c>
    </row>
    <row r="90" ht="45">
      <c r="A90" s="35" t="s">
        <v>42</v>
      </c>
      <c r="B90" s="42"/>
      <c r="C90" s="43"/>
      <c r="D90" s="43"/>
      <c r="E90" s="37" t="s">
        <v>146</v>
      </c>
      <c r="F90" s="43"/>
      <c r="G90" s="43"/>
      <c r="H90" s="43"/>
      <c r="I90" s="43"/>
      <c r="J90" s="44"/>
    </row>
    <row r="91">
      <c r="A91" s="35" t="s">
        <v>44</v>
      </c>
      <c r="B91" s="42"/>
      <c r="C91" s="43"/>
      <c r="D91" s="43"/>
      <c r="E91" s="45" t="s">
        <v>147</v>
      </c>
      <c r="F91" s="43"/>
      <c r="G91" s="43"/>
      <c r="H91" s="43"/>
      <c r="I91" s="43"/>
      <c r="J91" s="44"/>
    </row>
    <row r="92" ht="60">
      <c r="A92" s="35" t="s">
        <v>46</v>
      </c>
      <c r="B92" s="42"/>
      <c r="C92" s="43"/>
      <c r="D92" s="43"/>
      <c r="E92" s="37" t="s">
        <v>148</v>
      </c>
      <c r="F92" s="43"/>
      <c r="G92" s="43"/>
      <c r="H92" s="43"/>
      <c r="I92" s="43"/>
      <c r="J92" s="44"/>
    </row>
    <row r="93">
      <c r="A93" s="35" t="s">
        <v>36</v>
      </c>
      <c r="B93" s="35">
        <v>22</v>
      </c>
      <c r="C93" s="36" t="s">
        <v>149</v>
      </c>
      <c r="D93" s="35" t="s">
        <v>38</v>
      </c>
      <c r="E93" s="37" t="s">
        <v>150</v>
      </c>
      <c r="F93" s="38" t="s">
        <v>95</v>
      </c>
      <c r="G93" s="39">
        <v>110</v>
      </c>
      <c r="H93" s="40">
        <v>0</v>
      </c>
      <c r="I93" s="40">
        <f>ROUND(G93*H93,P4)</f>
        <v>0</v>
      </c>
      <c r="J93" s="38" t="s">
        <v>41</v>
      </c>
      <c r="O93" s="41">
        <f>I93*0.21</f>
        <v>0</v>
      </c>
      <c r="P93">
        <v>3</v>
      </c>
    </row>
    <row r="94" ht="30">
      <c r="A94" s="35" t="s">
        <v>42</v>
      </c>
      <c r="B94" s="42"/>
      <c r="C94" s="43"/>
      <c r="D94" s="43"/>
      <c r="E94" s="37" t="s">
        <v>151</v>
      </c>
      <c r="F94" s="43"/>
      <c r="G94" s="43"/>
      <c r="H94" s="43"/>
      <c r="I94" s="43"/>
      <c r="J94" s="44"/>
    </row>
    <row r="95">
      <c r="A95" s="35" t="s">
        <v>44</v>
      </c>
      <c r="B95" s="42"/>
      <c r="C95" s="43"/>
      <c r="D95" s="43"/>
      <c r="E95" s="45" t="s">
        <v>152</v>
      </c>
      <c r="F95" s="43"/>
      <c r="G95" s="43"/>
      <c r="H95" s="43"/>
      <c r="I95" s="43"/>
      <c r="J95" s="44"/>
    </row>
    <row r="96" ht="75">
      <c r="A96" s="35" t="s">
        <v>46</v>
      </c>
      <c r="B96" s="42"/>
      <c r="C96" s="43"/>
      <c r="D96" s="43"/>
      <c r="E96" s="37" t="s">
        <v>153</v>
      </c>
      <c r="F96" s="43"/>
      <c r="G96" s="43"/>
      <c r="H96" s="43"/>
      <c r="I96" s="43"/>
      <c r="J96" s="44"/>
    </row>
    <row r="97">
      <c r="A97" s="35" t="s">
        <v>36</v>
      </c>
      <c r="B97" s="35">
        <v>23</v>
      </c>
      <c r="C97" s="36" t="s">
        <v>154</v>
      </c>
      <c r="D97" s="35" t="s">
        <v>38</v>
      </c>
      <c r="E97" s="37" t="s">
        <v>155</v>
      </c>
      <c r="F97" s="38" t="s">
        <v>95</v>
      </c>
      <c r="G97" s="39">
        <v>110</v>
      </c>
      <c r="H97" s="40">
        <v>0</v>
      </c>
      <c r="I97" s="40">
        <f>ROUND(G97*H97,P4)</f>
        <v>0</v>
      </c>
      <c r="J97" s="38" t="s">
        <v>41</v>
      </c>
      <c r="O97" s="41">
        <f>I97*0.21</f>
        <v>0</v>
      </c>
      <c r="P97">
        <v>3</v>
      </c>
    </row>
    <row r="98" ht="30">
      <c r="A98" s="35" t="s">
        <v>42</v>
      </c>
      <c r="B98" s="42"/>
      <c r="C98" s="43"/>
      <c r="D98" s="43"/>
      <c r="E98" s="37" t="s">
        <v>156</v>
      </c>
      <c r="F98" s="43"/>
      <c r="G98" s="43"/>
      <c r="H98" s="43"/>
      <c r="I98" s="43"/>
      <c r="J98" s="44"/>
    </row>
    <row r="99">
      <c r="A99" s="35" t="s">
        <v>44</v>
      </c>
      <c r="B99" s="42"/>
      <c r="C99" s="43"/>
      <c r="D99" s="43"/>
      <c r="E99" s="45" t="s">
        <v>152</v>
      </c>
      <c r="F99" s="43"/>
      <c r="G99" s="43"/>
      <c r="H99" s="43"/>
      <c r="I99" s="43"/>
      <c r="J99" s="44"/>
    </row>
    <row r="100" ht="75">
      <c r="A100" s="35" t="s">
        <v>46</v>
      </c>
      <c r="B100" s="42"/>
      <c r="C100" s="43"/>
      <c r="D100" s="43"/>
      <c r="E100" s="37" t="s">
        <v>153</v>
      </c>
      <c r="F100" s="43"/>
      <c r="G100" s="43"/>
      <c r="H100" s="43"/>
      <c r="I100" s="43"/>
      <c r="J100" s="44"/>
    </row>
    <row r="101">
      <c r="A101" s="35" t="s">
        <v>36</v>
      </c>
      <c r="B101" s="35">
        <v>24</v>
      </c>
      <c r="C101" s="36" t="s">
        <v>157</v>
      </c>
      <c r="D101" s="35" t="s">
        <v>38</v>
      </c>
      <c r="E101" s="37" t="s">
        <v>158</v>
      </c>
      <c r="F101" s="38" t="s">
        <v>95</v>
      </c>
      <c r="G101" s="39">
        <v>110</v>
      </c>
      <c r="H101" s="40">
        <v>0</v>
      </c>
      <c r="I101" s="40">
        <f>ROUND(G101*H101,P4)</f>
        <v>0</v>
      </c>
      <c r="J101" s="38" t="s">
        <v>41</v>
      </c>
      <c r="O101" s="41">
        <f>I101*0.21</f>
        <v>0</v>
      </c>
      <c r="P101">
        <v>3</v>
      </c>
    </row>
    <row r="102" ht="45">
      <c r="A102" s="35" t="s">
        <v>42</v>
      </c>
      <c r="B102" s="42"/>
      <c r="C102" s="43"/>
      <c r="D102" s="43"/>
      <c r="E102" s="37" t="s">
        <v>159</v>
      </c>
      <c r="F102" s="43"/>
      <c r="G102" s="43"/>
      <c r="H102" s="43"/>
      <c r="I102" s="43"/>
      <c r="J102" s="44"/>
    </row>
    <row r="103">
      <c r="A103" s="35" t="s">
        <v>44</v>
      </c>
      <c r="B103" s="42"/>
      <c r="C103" s="43"/>
      <c r="D103" s="43"/>
      <c r="E103" s="45" t="s">
        <v>152</v>
      </c>
      <c r="F103" s="43"/>
      <c r="G103" s="43"/>
      <c r="H103" s="43"/>
      <c r="I103" s="43"/>
      <c r="J103" s="44"/>
    </row>
    <row r="104" ht="165">
      <c r="A104" s="35" t="s">
        <v>46</v>
      </c>
      <c r="B104" s="42"/>
      <c r="C104" s="43"/>
      <c r="D104" s="43"/>
      <c r="E104" s="37" t="s">
        <v>160</v>
      </c>
      <c r="F104" s="43"/>
      <c r="G104" s="43"/>
      <c r="H104" s="43"/>
      <c r="I104" s="43"/>
      <c r="J104" s="44"/>
    </row>
    <row r="105">
      <c r="A105" s="35" t="s">
        <v>36</v>
      </c>
      <c r="B105" s="35">
        <v>25</v>
      </c>
      <c r="C105" s="36" t="s">
        <v>161</v>
      </c>
      <c r="D105" s="35" t="s">
        <v>38</v>
      </c>
      <c r="E105" s="37" t="s">
        <v>162</v>
      </c>
      <c r="F105" s="38" t="s">
        <v>95</v>
      </c>
      <c r="G105" s="39">
        <v>110</v>
      </c>
      <c r="H105" s="40">
        <v>0</v>
      </c>
      <c r="I105" s="40">
        <f>ROUND(G105*H105,P4)</f>
        <v>0</v>
      </c>
      <c r="J105" s="38" t="s">
        <v>41</v>
      </c>
      <c r="O105" s="41">
        <f>I105*0.21</f>
        <v>0</v>
      </c>
      <c r="P105">
        <v>3</v>
      </c>
    </row>
    <row r="106" ht="45">
      <c r="A106" s="35" t="s">
        <v>42</v>
      </c>
      <c r="B106" s="42"/>
      <c r="C106" s="43"/>
      <c r="D106" s="43"/>
      <c r="E106" s="37" t="s">
        <v>163</v>
      </c>
      <c r="F106" s="43"/>
      <c r="G106" s="43"/>
      <c r="H106" s="43"/>
      <c r="I106" s="43"/>
      <c r="J106" s="44"/>
    </row>
    <row r="107">
      <c r="A107" s="35" t="s">
        <v>44</v>
      </c>
      <c r="B107" s="42"/>
      <c r="C107" s="43"/>
      <c r="D107" s="43"/>
      <c r="E107" s="45" t="s">
        <v>152</v>
      </c>
      <c r="F107" s="43"/>
      <c r="G107" s="43"/>
      <c r="H107" s="43"/>
      <c r="I107" s="43"/>
      <c r="J107" s="44"/>
    </row>
    <row r="108" ht="165">
      <c r="A108" s="35" t="s">
        <v>46</v>
      </c>
      <c r="B108" s="42"/>
      <c r="C108" s="43"/>
      <c r="D108" s="43"/>
      <c r="E108" s="37" t="s">
        <v>160</v>
      </c>
      <c r="F108" s="43"/>
      <c r="G108" s="43"/>
      <c r="H108" s="43"/>
      <c r="I108" s="43"/>
      <c r="J108" s="44"/>
    </row>
    <row r="109">
      <c r="A109" s="29" t="s">
        <v>33</v>
      </c>
      <c r="B109" s="30"/>
      <c r="C109" s="31" t="s">
        <v>164</v>
      </c>
      <c r="D109" s="32"/>
      <c r="E109" s="29" t="s">
        <v>165</v>
      </c>
      <c r="F109" s="32"/>
      <c r="G109" s="32"/>
      <c r="H109" s="32"/>
      <c r="I109" s="33">
        <f>SUMIFS(I110:I113,A110:A113,"P")</f>
        <v>0</v>
      </c>
      <c r="J109" s="34"/>
    </row>
    <row r="110">
      <c r="A110" s="35" t="s">
        <v>36</v>
      </c>
      <c r="B110" s="35">
        <v>26</v>
      </c>
      <c r="C110" s="36" t="s">
        <v>166</v>
      </c>
      <c r="D110" s="35" t="s">
        <v>38</v>
      </c>
      <c r="E110" s="37" t="s">
        <v>167</v>
      </c>
      <c r="F110" s="38" t="s">
        <v>95</v>
      </c>
      <c r="G110" s="39">
        <v>108</v>
      </c>
      <c r="H110" s="40">
        <v>0</v>
      </c>
      <c r="I110" s="40">
        <f>ROUND(G110*H110,P4)</f>
        <v>0</v>
      </c>
      <c r="J110" s="38" t="s">
        <v>41</v>
      </c>
      <c r="O110" s="41">
        <f>I110*0.21</f>
        <v>0</v>
      </c>
      <c r="P110">
        <v>3</v>
      </c>
    </row>
    <row r="111">
      <c r="A111" s="35" t="s">
        <v>42</v>
      </c>
      <c r="B111" s="42"/>
      <c r="C111" s="43"/>
      <c r="D111" s="43"/>
      <c r="E111" s="46" t="s">
        <v>38</v>
      </c>
      <c r="F111" s="43"/>
      <c r="G111" s="43"/>
      <c r="H111" s="43"/>
      <c r="I111" s="43"/>
      <c r="J111" s="44"/>
    </row>
    <row r="112">
      <c r="A112" s="35" t="s">
        <v>44</v>
      </c>
      <c r="B112" s="42"/>
      <c r="C112" s="43"/>
      <c r="D112" s="43"/>
      <c r="E112" s="45" t="s">
        <v>168</v>
      </c>
      <c r="F112" s="43"/>
      <c r="G112" s="43"/>
      <c r="H112" s="43"/>
      <c r="I112" s="43"/>
      <c r="J112" s="44"/>
    </row>
    <row r="113" ht="90">
      <c r="A113" s="35" t="s">
        <v>46</v>
      </c>
      <c r="B113" s="42"/>
      <c r="C113" s="43"/>
      <c r="D113" s="43"/>
      <c r="E113" s="37" t="s">
        <v>169</v>
      </c>
      <c r="F113" s="43"/>
      <c r="G113" s="43"/>
      <c r="H113" s="43"/>
      <c r="I113" s="43"/>
      <c r="J113" s="44"/>
    </row>
    <row r="114">
      <c r="A114" s="29" t="s">
        <v>33</v>
      </c>
      <c r="B114" s="30"/>
      <c r="C114" s="31" t="s">
        <v>170</v>
      </c>
      <c r="D114" s="32"/>
      <c r="E114" s="29" t="s">
        <v>171</v>
      </c>
      <c r="F114" s="32"/>
      <c r="G114" s="32"/>
      <c r="H114" s="32"/>
      <c r="I114" s="33">
        <f>SUMIFS(I115:I126,A115:A126,"P")</f>
        <v>0</v>
      </c>
      <c r="J114" s="34"/>
    </row>
    <row r="115" ht="30">
      <c r="A115" s="35" t="s">
        <v>36</v>
      </c>
      <c r="B115" s="35">
        <v>27</v>
      </c>
      <c r="C115" s="36" t="s">
        <v>172</v>
      </c>
      <c r="D115" s="35" t="s">
        <v>38</v>
      </c>
      <c r="E115" s="37" t="s">
        <v>173</v>
      </c>
      <c r="F115" s="38" t="s">
        <v>95</v>
      </c>
      <c r="G115" s="39">
        <v>8.1899999999999995</v>
      </c>
      <c r="H115" s="40">
        <v>0</v>
      </c>
      <c r="I115" s="40">
        <f>ROUND(G115*H115,P4)</f>
        <v>0</v>
      </c>
      <c r="J115" s="38" t="s">
        <v>41</v>
      </c>
      <c r="O115" s="41">
        <f>I115*0.21</f>
        <v>0</v>
      </c>
      <c r="P115">
        <v>3</v>
      </c>
    </row>
    <row r="116" ht="30">
      <c r="A116" s="35" t="s">
        <v>42</v>
      </c>
      <c r="B116" s="42"/>
      <c r="C116" s="43"/>
      <c r="D116" s="43"/>
      <c r="E116" s="37" t="s">
        <v>174</v>
      </c>
      <c r="F116" s="43"/>
      <c r="G116" s="43"/>
      <c r="H116" s="43"/>
      <c r="I116" s="43"/>
      <c r="J116" s="44"/>
    </row>
    <row r="117" ht="45">
      <c r="A117" s="35" t="s">
        <v>44</v>
      </c>
      <c r="B117" s="42"/>
      <c r="C117" s="43"/>
      <c r="D117" s="43"/>
      <c r="E117" s="45" t="s">
        <v>175</v>
      </c>
      <c r="F117" s="43"/>
      <c r="G117" s="43"/>
      <c r="H117" s="43"/>
      <c r="I117" s="43"/>
      <c r="J117" s="44"/>
    </row>
    <row r="118" ht="270">
      <c r="A118" s="35" t="s">
        <v>46</v>
      </c>
      <c r="B118" s="42"/>
      <c r="C118" s="43"/>
      <c r="D118" s="43"/>
      <c r="E118" s="37" t="s">
        <v>176</v>
      </c>
      <c r="F118" s="43"/>
      <c r="G118" s="43"/>
      <c r="H118" s="43"/>
      <c r="I118" s="43"/>
      <c r="J118" s="44"/>
    </row>
    <row r="119">
      <c r="A119" s="35" t="s">
        <v>36</v>
      </c>
      <c r="B119" s="35">
        <v>28</v>
      </c>
      <c r="C119" s="36" t="s">
        <v>177</v>
      </c>
      <c r="D119" s="35" t="s">
        <v>38</v>
      </c>
      <c r="E119" s="37" t="s">
        <v>178</v>
      </c>
      <c r="F119" s="38" t="s">
        <v>95</v>
      </c>
      <c r="G119" s="39">
        <v>76.635999999999996</v>
      </c>
      <c r="H119" s="40">
        <v>0</v>
      </c>
      <c r="I119" s="40">
        <f>ROUND(G119*H119,P4)</f>
        <v>0</v>
      </c>
      <c r="J119" s="38" t="s">
        <v>41</v>
      </c>
      <c r="O119" s="41">
        <f>I119*0.21</f>
        <v>0</v>
      </c>
      <c r="P119">
        <v>3</v>
      </c>
    </row>
    <row r="120" ht="30">
      <c r="A120" s="35" t="s">
        <v>42</v>
      </c>
      <c r="B120" s="42"/>
      <c r="C120" s="43"/>
      <c r="D120" s="43"/>
      <c r="E120" s="37" t="s">
        <v>179</v>
      </c>
      <c r="F120" s="43"/>
      <c r="G120" s="43"/>
      <c r="H120" s="43"/>
      <c r="I120" s="43"/>
      <c r="J120" s="44"/>
    </row>
    <row r="121">
      <c r="A121" s="35" t="s">
        <v>44</v>
      </c>
      <c r="B121" s="42"/>
      <c r="C121" s="43"/>
      <c r="D121" s="43"/>
      <c r="E121" s="45" t="s">
        <v>180</v>
      </c>
      <c r="F121" s="43"/>
      <c r="G121" s="43"/>
      <c r="H121" s="43"/>
      <c r="I121" s="43"/>
      <c r="J121" s="44"/>
    </row>
    <row r="122" ht="300">
      <c r="A122" s="35" t="s">
        <v>46</v>
      </c>
      <c r="B122" s="42"/>
      <c r="C122" s="43"/>
      <c r="D122" s="43"/>
      <c r="E122" s="37" t="s">
        <v>181</v>
      </c>
      <c r="F122" s="43"/>
      <c r="G122" s="43"/>
      <c r="H122" s="43"/>
      <c r="I122" s="43"/>
      <c r="J122" s="44"/>
    </row>
    <row r="123">
      <c r="A123" s="35" t="s">
        <v>36</v>
      </c>
      <c r="B123" s="35">
        <v>29</v>
      </c>
      <c r="C123" s="36" t="s">
        <v>182</v>
      </c>
      <c r="D123" s="35" t="s">
        <v>38</v>
      </c>
      <c r="E123" s="37" t="s">
        <v>183</v>
      </c>
      <c r="F123" s="38" t="s">
        <v>95</v>
      </c>
      <c r="G123" s="39">
        <v>48.960000000000001</v>
      </c>
      <c r="H123" s="40">
        <v>0</v>
      </c>
      <c r="I123" s="40">
        <f>ROUND(G123*H123,P4)</f>
        <v>0</v>
      </c>
      <c r="J123" s="38" t="s">
        <v>41</v>
      </c>
      <c r="O123" s="41">
        <f>I123*0.21</f>
        <v>0</v>
      </c>
      <c r="P123">
        <v>3</v>
      </c>
    </row>
    <row r="124" ht="30">
      <c r="A124" s="35" t="s">
        <v>42</v>
      </c>
      <c r="B124" s="42"/>
      <c r="C124" s="43"/>
      <c r="D124" s="43"/>
      <c r="E124" s="37" t="s">
        <v>184</v>
      </c>
      <c r="F124" s="43"/>
      <c r="G124" s="43"/>
      <c r="H124" s="43"/>
      <c r="I124" s="43"/>
      <c r="J124" s="44"/>
    </row>
    <row r="125" ht="60">
      <c r="A125" s="35" t="s">
        <v>44</v>
      </c>
      <c r="B125" s="42"/>
      <c r="C125" s="43"/>
      <c r="D125" s="43"/>
      <c r="E125" s="45" t="s">
        <v>185</v>
      </c>
      <c r="F125" s="43"/>
      <c r="G125" s="43"/>
      <c r="H125" s="43"/>
      <c r="I125" s="43"/>
      <c r="J125" s="44"/>
    </row>
    <row r="126" ht="60">
      <c r="A126" s="35" t="s">
        <v>46</v>
      </c>
      <c r="B126" s="42"/>
      <c r="C126" s="43"/>
      <c r="D126" s="43"/>
      <c r="E126" s="37" t="s">
        <v>186</v>
      </c>
      <c r="F126" s="43"/>
      <c r="G126" s="43"/>
      <c r="H126" s="43"/>
      <c r="I126" s="43"/>
      <c r="J126" s="44"/>
    </row>
    <row r="127">
      <c r="A127" s="29" t="s">
        <v>33</v>
      </c>
      <c r="B127" s="30"/>
      <c r="C127" s="31" t="s">
        <v>187</v>
      </c>
      <c r="D127" s="32"/>
      <c r="E127" s="29" t="s">
        <v>188</v>
      </c>
      <c r="F127" s="32"/>
      <c r="G127" s="32"/>
      <c r="H127" s="32"/>
      <c r="I127" s="33">
        <f>SUMIFS(I128:I130,A128:A130,"P")</f>
        <v>0</v>
      </c>
      <c r="J127" s="34"/>
    </row>
    <row r="128">
      <c r="A128" s="35" t="s">
        <v>36</v>
      </c>
      <c r="B128" s="35">
        <v>30</v>
      </c>
      <c r="C128" s="36" t="s">
        <v>189</v>
      </c>
      <c r="D128" s="35" t="s">
        <v>38</v>
      </c>
      <c r="E128" s="37" t="s">
        <v>190</v>
      </c>
      <c r="F128" s="38" t="s">
        <v>191</v>
      </c>
      <c r="G128" s="39">
        <v>14</v>
      </c>
      <c r="H128" s="40">
        <v>0</v>
      </c>
      <c r="I128" s="40">
        <f>ROUND(G128*H128,P4)</f>
        <v>0</v>
      </c>
      <c r="J128" s="38" t="s">
        <v>41</v>
      </c>
      <c r="O128" s="41">
        <f>I128*0.21</f>
        <v>0</v>
      </c>
      <c r="P128">
        <v>3</v>
      </c>
    </row>
    <row r="129" ht="45">
      <c r="A129" s="35" t="s">
        <v>42</v>
      </c>
      <c r="B129" s="42"/>
      <c r="C129" s="43"/>
      <c r="D129" s="43"/>
      <c r="E129" s="37" t="s">
        <v>192</v>
      </c>
      <c r="F129" s="43"/>
      <c r="G129" s="43"/>
      <c r="H129" s="43"/>
      <c r="I129" s="43"/>
      <c r="J129" s="44"/>
    </row>
    <row r="130" ht="315">
      <c r="A130" s="35" t="s">
        <v>46</v>
      </c>
      <c r="B130" s="42"/>
      <c r="C130" s="43"/>
      <c r="D130" s="43"/>
      <c r="E130" s="37" t="s">
        <v>193</v>
      </c>
      <c r="F130" s="43"/>
      <c r="G130" s="43"/>
      <c r="H130" s="43"/>
      <c r="I130" s="43"/>
      <c r="J130" s="44"/>
    </row>
    <row r="131">
      <c r="A131" s="29" t="s">
        <v>33</v>
      </c>
      <c r="B131" s="30"/>
      <c r="C131" s="31" t="s">
        <v>194</v>
      </c>
      <c r="D131" s="32"/>
      <c r="E131" s="29" t="s">
        <v>195</v>
      </c>
      <c r="F131" s="32"/>
      <c r="G131" s="32"/>
      <c r="H131" s="32"/>
      <c r="I131" s="33">
        <f>SUMIFS(I132:I159,A132:A159,"P")</f>
        <v>0</v>
      </c>
      <c r="J131" s="34"/>
    </row>
    <row r="132">
      <c r="A132" s="35" t="s">
        <v>36</v>
      </c>
      <c r="B132" s="35">
        <v>31</v>
      </c>
      <c r="C132" s="36" t="s">
        <v>196</v>
      </c>
      <c r="D132" s="35" t="s">
        <v>38</v>
      </c>
      <c r="E132" s="37" t="s">
        <v>197</v>
      </c>
      <c r="F132" s="38" t="s">
        <v>191</v>
      </c>
      <c r="G132" s="39">
        <v>26</v>
      </c>
      <c r="H132" s="40">
        <v>0</v>
      </c>
      <c r="I132" s="40">
        <f>ROUND(G132*H132,P4)</f>
        <v>0</v>
      </c>
      <c r="J132" s="38" t="s">
        <v>41</v>
      </c>
      <c r="O132" s="41">
        <f>I132*0.21</f>
        <v>0</v>
      </c>
      <c r="P132">
        <v>3</v>
      </c>
    </row>
    <row r="133" ht="45">
      <c r="A133" s="35" t="s">
        <v>42</v>
      </c>
      <c r="B133" s="42"/>
      <c r="C133" s="43"/>
      <c r="D133" s="43"/>
      <c r="E133" s="37" t="s">
        <v>198</v>
      </c>
      <c r="F133" s="43"/>
      <c r="G133" s="43"/>
      <c r="H133" s="43"/>
      <c r="I133" s="43"/>
      <c r="J133" s="44"/>
    </row>
    <row r="134" ht="75">
      <c r="A134" s="35" t="s">
        <v>44</v>
      </c>
      <c r="B134" s="42"/>
      <c r="C134" s="43"/>
      <c r="D134" s="43"/>
      <c r="E134" s="45" t="s">
        <v>199</v>
      </c>
      <c r="F134" s="43"/>
      <c r="G134" s="43"/>
      <c r="H134" s="43"/>
      <c r="I134" s="43"/>
      <c r="J134" s="44"/>
    </row>
    <row r="135" ht="75">
      <c r="A135" s="35" t="s">
        <v>46</v>
      </c>
      <c r="B135" s="42"/>
      <c r="C135" s="43"/>
      <c r="D135" s="43"/>
      <c r="E135" s="37" t="s">
        <v>200</v>
      </c>
      <c r="F135" s="43"/>
      <c r="G135" s="43"/>
      <c r="H135" s="43"/>
      <c r="I135" s="43"/>
      <c r="J135" s="44"/>
    </row>
    <row r="136">
      <c r="A136" s="35" t="s">
        <v>36</v>
      </c>
      <c r="B136" s="35">
        <v>32</v>
      </c>
      <c r="C136" s="36" t="s">
        <v>201</v>
      </c>
      <c r="D136" s="35" t="s">
        <v>38</v>
      </c>
      <c r="E136" s="37" t="s">
        <v>202</v>
      </c>
      <c r="F136" s="38" t="s">
        <v>65</v>
      </c>
      <c r="G136" s="39">
        <v>2</v>
      </c>
      <c r="H136" s="40">
        <v>0</v>
      </c>
      <c r="I136" s="40">
        <f>ROUND(G136*H136,P4)</f>
        <v>0</v>
      </c>
      <c r="J136" s="38" t="s">
        <v>41</v>
      </c>
      <c r="O136" s="41">
        <f>I136*0.21</f>
        <v>0</v>
      </c>
      <c r="P136">
        <v>3</v>
      </c>
    </row>
    <row r="137" ht="45">
      <c r="A137" s="35" t="s">
        <v>42</v>
      </c>
      <c r="B137" s="42"/>
      <c r="C137" s="43"/>
      <c r="D137" s="43"/>
      <c r="E137" s="37" t="s">
        <v>203</v>
      </c>
      <c r="F137" s="43"/>
      <c r="G137" s="43"/>
      <c r="H137" s="43"/>
      <c r="I137" s="43"/>
      <c r="J137" s="44"/>
    </row>
    <row r="138" ht="30">
      <c r="A138" s="35" t="s">
        <v>46</v>
      </c>
      <c r="B138" s="42"/>
      <c r="C138" s="43"/>
      <c r="D138" s="43"/>
      <c r="E138" s="37" t="s">
        <v>204</v>
      </c>
      <c r="F138" s="43"/>
      <c r="G138" s="43"/>
      <c r="H138" s="43"/>
      <c r="I138" s="43"/>
      <c r="J138" s="44"/>
    </row>
    <row r="139">
      <c r="A139" s="35" t="s">
        <v>36</v>
      </c>
      <c r="B139" s="35">
        <v>33</v>
      </c>
      <c r="C139" s="36" t="s">
        <v>205</v>
      </c>
      <c r="D139" s="35" t="s">
        <v>38</v>
      </c>
      <c r="E139" s="37" t="s">
        <v>206</v>
      </c>
      <c r="F139" s="38" t="s">
        <v>65</v>
      </c>
      <c r="G139" s="39">
        <v>1</v>
      </c>
      <c r="H139" s="40">
        <v>0</v>
      </c>
      <c r="I139" s="40">
        <f>ROUND(G139*H139,P4)</f>
        <v>0</v>
      </c>
      <c r="J139" s="38" t="s">
        <v>41</v>
      </c>
      <c r="O139" s="41">
        <f>I139*0.21</f>
        <v>0</v>
      </c>
      <c r="P139">
        <v>3</v>
      </c>
    </row>
    <row r="140" ht="45">
      <c r="A140" s="35" t="s">
        <v>42</v>
      </c>
      <c r="B140" s="42"/>
      <c r="C140" s="43"/>
      <c r="D140" s="43"/>
      <c r="E140" s="37" t="s">
        <v>207</v>
      </c>
      <c r="F140" s="43"/>
      <c r="G140" s="43"/>
      <c r="H140" s="43"/>
      <c r="I140" s="43"/>
      <c r="J140" s="44"/>
    </row>
    <row r="141" ht="180">
      <c r="A141" s="35" t="s">
        <v>46</v>
      </c>
      <c r="B141" s="42"/>
      <c r="C141" s="43"/>
      <c r="D141" s="43"/>
      <c r="E141" s="37" t="s">
        <v>208</v>
      </c>
      <c r="F141" s="43"/>
      <c r="G141" s="43"/>
      <c r="H141" s="43"/>
      <c r="I141" s="43"/>
      <c r="J141" s="44"/>
    </row>
    <row r="142">
      <c r="A142" s="35" t="s">
        <v>36</v>
      </c>
      <c r="B142" s="35">
        <v>34</v>
      </c>
      <c r="C142" s="36" t="s">
        <v>209</v>
      </c>
      <c r="D142" s="35" t="s">
        <v>38</v>
      </c>
      <c r="E142" s="37" t="s">
        <v>210</v>
      </c>
      <c r="F142" s="38" t="s">
        <v>211</v>
      </c>
      <c r="G142" s="39">
        <v>300</v>
      </c>
      <c r="H142" s="40">
        <v>0</v>
      </c>
      <c r="I142" s="40">
        <f>ROUND(G142*H142,P4)</f>
        <v>0</v>
      </c>
      <c r="J142" s="38" t="s">
        <v>41</v>
      </c>
      <c r="O142" s="41">
        <f>I142*0.21</f>
        <v>0</v>
      </c>
      <c r="P142">
        <v>3</v>
      </c>
    </row>
    <row r="143" ht="30">
      <c r="A143" s="35" t="s">
        <v>42</v>
      </c>
      <c r="B143" s="42"/>
      <c r="C143" s="43"/>
      <c r="D143" s="43"/>
      <c r="E143" s="37" t="s">
        <v>212</v>
      </c>
      <c r="F143" s="43"/>
      <c r="G143" s="43"/>
      <c r="H143" s="43"/>
      <c r="I143" s="43"/>
      <c r="J143" s="44"/>
    </row>
    <row r="144" ht="409.5">
      <c r="A144" s="35" t="s">
        <v>46</v>
      </c>
      <c r="B144" s="42"/>
      <c r="C144" s="43"/>
      <c r="D144" s="43"/>
      <c r="E144" s="37" t="s">
        <v>213</v>
      </c>
      <c r="F144" s="43"/>
      <c r="G144" s="43"/>
      <c r="H144" s="43"/>
      <c r="I144" s="43"/>
      <c r="J144" s="44"/>
    </row>
    <row r="145">
      <c r="A145" s="35" t="s">
        <v>36</v>
      </c>
      <c r="B145" s="35">
        <v>35</v>
      </c>
      <c r="C145" s="36" t="s">
        <v>214</v>
      </c>
      <c r="D145" s="35" t="s">
        <v>38</v>
      </c>
      <c r="E145" s="37" t="s">
        <v>215</v>
      </c>
      <c r="F145" s="38" t="s">
        <v>95</v>
      </c>
      <c r="G145" s="39">
        <v>108</v>
      </c>
      <c r="H145" s="40">
        <v>0</v>
      </c>
      <c r="I145" s="40">
        <f>ROUND(G145*H145,P4)</f>
        <v>0</v>
      </c>
      <c r="J145" s="38" t="s">
        <v>41</v>
      </c>
      <c r="O145" s="41">
        <f>I145*0.21</f>
        <v>0</v>
      </c>
      <c r="P145">
        <v>3</v>
      </c>
    </row>
    <row r="146" ht="45">
      <c r="A146" s="35" t="s">
        <v>42</v>
      </c>
      <c r="B146" s="42"/>
      <c r="C146" s="43"/>
      <c r="D146" s="43"/>
      <c r="E146" s="37" t="s">
        <v>216</v>
      </c>
      <c r="F146" s="43"/>
      <c r="G146" s="43"/>
      <c r="H146" s="43"/>
      <c r="I146" s="43"/>
      <c r="J146" s="44"/>
    </row>
    <row r="147">
      <c r="A147" s="35" t="s">
        <v>44</v>
      </c>
      <c r="B147" s="42"/>
      <c r="C147" s="43"/>
      <c r="D147" s="43"/>
      <c r="E147" s="45" t="s">
        <v>217</v>
      </c>
      <c r="F147" s="43"/>
      <c r="G147" s="43"/>
      <c r="H147" s="43"/>
      <c r="I147" s="43"/>
      <c r="J147" s="44"/>
    </row>
    <row r="148" ht="30">
      <c r="A148" s="35" t="s">
        <v>46</v>
      </c>
      <c r="B148" s="42"/>
      <c r="C148" s="43"/>
      <c r="D148" s="43"/>
      <c r="E148" s="37" t="s">
        <v>218</v>
      </c>
      <c r="F148" s="43"/>
      <c r="G148" s="43"/>
      <c r="H148" s="43"/>
      <c r="I148" s="43"/>
      <c r="J148" s="44"/>
    </row>
    <row r="149">
      <c r="A149" s="35" t="s">
        <v>36</v>
      </c>
      <c r="B149" s="35">
        <v>36</v>
      </c>
      <c r="C149" s="36" t="s">
        <v>219</v>
      </c>
      <c r="D149" s="35" t="s">
        <v>38</v>
      </c>
      <c r="E149" s="37" t="s">
        <v>220</v>
      </c>
      <c r="F149" s="38" t="s">
        <v>56</v>
      </c>
      <c r="G149" s="39">
        <v>1</v>
      </c>
      <c r="H149" s="40">
        <v>0</v>
      </c>
      <c r="I149" s="40">
        <f>ROUND(G149*H149,P4)</f>
        <v>0</v>
      </c>
      <c r="J149" s="38" t="s">
        <v>41</v>
      </c>
      <c r="O149" s="41">
        <f>I149*0.21</f>
        <v>0</v>
      </c>
      <c r="P149">
        <v>3</v>
      </c>
    </row>
    <row r="150" ht="45">
      <c r="A150" s="35" t="s">
        <v>42</v>
      </c>
      <c r="B150" s="42"/>
      <c r="C150" s="43"/>
      <c r="D150" s="43"/>
      <c r="E150" s="37" t="s">
        <v>221</v>
      </c>
      <c r="F150" s="43"/>
      <c r="G150" s="43"/>
      <c r="H150" s="43"/>
      <c r="I150" s="43"/>
      <c r="J150" s="44"/>
    </row>
    <row r="151" ht="30">
      <c r="A151" s="35" t="s">
        <v>46</v>
      </c>
      <c r="B151" s="42"/>
      <c r="C151" s="43"/>
      <c r="D151" s="43"/>
      <c r="E151" s="37" t="s">
        <v>222</v>
      </c>
      <c r="F151" s="43"/>
      <c r="G151" s="43"/>
      <c r="H151" s="43"/>
      <c r="I151" s="43"/>
      <c r="J151" s="44"/>
    </row>
    <row r="152">
      <c r="A152" s="35" t="s">
        <v>36</v>
      </c>
      <c r="B152" s="35">
        <v>37</v>
      </c>
      <c r="C152" s="36" t="s">
        <v>223</v>
      </c>
      <c r="D152" s="35" t="s">
        <v>38</v>
      </c>
      <c r="E152" s="37" t="s">
        <v>224</v>
      </c>
      <c r="F152" s="38" t="s">
        <v>79</v>
      </c>
      <c r="G152" s="39">
        <v>23.399999999999999</v>
      </c>
      <c r="H152" s="40">
        <v>0</v>
      </c>
      <c r="I152" s="40">
        <f>ROUND(G152*H152,P4)</f>
        <v>0</v>
      </c>
      <c r="J152" s="38" t="s">
        <v>41</v>
      </c>
      <c r="O152" s="41">
        <f>I152*0.21</f>
        <v>0</v>
      </c>
      <c r="P152">
        <v>3</v>
      </c>
    </row>
    <row r="153" ht="90">
      <c r="A153" s="35" t="s">
        <v>42</v>
      </c>
      <c r="B153" s="42"/>
      <c r="C153" s="43"/>
      <c r="D153" s="43"/>
      <c r="E153" s="37" t="s">
        <v>225</v>
      </c>
      <c r="F153" s="43"/>
      <c r="G153" s="43"/>
      <c r="H153" s="43"/>
      <c r="I153" s="43"/>
      <c r="J153" s="44"/>
    </row>
    <row r="154">
      <c r="A154" s="35" t="s">
        <v>44</v>
      </c>
      <c r="B154" s="42"/>
      <c r="C154" s="43"/>
      <c r="D154" s="43"/>
      <c r="E154" s="45" t="s">
        <v>226</v>
      </c>
      <c r="F154" s="43"/>
      <c r="G154" s="43"/>
      <c r="H154" s="43"/>
      <c r="I154" s="43"/>
      <c r="J154" s="44"/>
    </row>
    <row r="155" ht="150">
      <c r="A155" s="35" t="s">
        <v>46</v>
      </c>
      <c r="B155" s="42"/>
      <c r="C155" s="43"/>
      <c r="D155" s="43"/>
      <c r="E155" s="37" t="s">
        <v>227</v>
      </c>
      <c r="F155" s="43"/>
      <c r="G155" s="43"/>
      <c r="H155" s="43"/>
      <c r="I155" s="43"/>
      <c r="J155" s="44"/>
    </row>
    <row r="156">
      <c r="A156" s="35" t="s">
        <v>36</v>
      </c>
      <c r="B156" s="35">
        <v>38</v>
      </c>
      <c r="C156" s="36" t="s">
        <v>228</v>
      </c>
      <c r="D156" s="35" t="s">
        <v>38</v>
      </c>
      <c r="E156" s="37" t="s">
        <v>229</v>
      </c>
      <c r="F156" s="38" t="s">
        <v>40</v>
      </c>
      <c r="G156" s="39">
        <v>0.5</v>
      </c>
      <c r="H156" s="40">
        <v>0</v>
      </c>
      <c r="I156" s="40">
        <f>ROUND(G156*H156,P4)</f>
        <v>0</v>
      </c>
      <c r="J156" s="38" t="s">
        <v>41</v>
      </c>
      <c r="O156" s="41">
        <f>I156*0.21</f>
        <v>0</v>
      </c>
      <c r="P156">
        <v>3</v>
      </c>
    </row>
    <row r="157" ht="90">
      <c r="A157" s="35" t="s">
        <v>42</v>
      </c>
      <c r="B157" s="42"/>
      <c r="C157" s="43"/>
      <c r="D157" s="43"/>
      <c r="E157" s="37" t="s">
        <v>230</v>
      </c>
      <c r="F157" s="43"/>
      <c r="G157" s="43"/>
      <c r="H157" s="43"/>
      <c r="I157" s="43"/>
      <c r="J157" s="44"/>
    </row>
    <row r="158">
      <c r="A158" s="35" t="s">
        <v>44</v>
      </c>
      <c r="B158" s="42"/>
      <c r="C158" s="43"/>
      <c r="D158" s="43"/>
      <c r="E158" s="45" t="s">
        <v>231</v>
      </c>
      <c r="F158" s="43"/>
      <c r="G158" s="43"/>
      <c r="H158" s="43"/>
      <c r="I158" s="43"/>
      <c r="J158" s="44"/>
    </row>
    <row r="159" ht="150">
      <c r="A159" s="35" t="s">
        <v>46</v>
      </c>
      <c r="B159" s="47"/>
      <c r="C159" s="48"/>
      <c r="D159" s="48"/>
      <c r="E159" s="37" t="s">
        <v>232</v>
      </c>
      <c r="F159" s="48"/>
      <c r="G159" s="48"/>
      <c r="H159" s="48"/>
      <c r="I159" s="48"/>
      <c r="J159"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PC-LOUCKA-HP\Mirek</dc:creator>
  <cp:lastModifiedBy>PC-LOUCKA-HP\Mirek</cp:lastModifiedBy>
  <dcterms:created xsi:type="dcterms:W3CDTF">2024-08-29T07:55:04Z</dcterms:created>
  <dcterms:modified xsi:type="dcterms:W3CDTF">2024-08-29T07:55:04Z</dcterms:modified>
</cp:coreProperties>
</file>