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Družstevní\Projekt\Rozpoče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Chodník'!$C$125:$K$394</definedName>
    <definedName name="_xlnm.Print_Area" localSheetId="1">'SO 101 - Chodník'!$C$113:$K$394</definedName>
    <definedName name="_xlnm.Print_Titles" localSheetId="1">'SO 101 - Chodník'!$125:$125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391"/>
  <c r="BH391"/>
  <c r="BG391"/>
  <c r="BF391"/>
  <c r="T391"/>
  <c r="T390"/>
  <c r="T389"/>
  <c r="R391"/>
  <c r="R390"/>
  <c r="R389"/>
  <c r="P391"/>
  <c r="P390"/>
  <c r="P389"/>
  <c r="BI386"/>
  <c r="BH386"/>
  <c r="BG386"/>
  <c r="BF386"/>
  <c r="T386"/>
  <c r="T385"/>
  <c r="R386"/>
  <c r="R385"/>
  <c r="P386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46"/>
  <c r="BH346"/>
  <c r="BG346"/>
  <c r="BF346"/>
  <c r="T346"/>
  <c r="R346"/>
  <c r="P346"/>
  <c r="BI341"/>
  <c r="BH341"/>
  <c r="BG341"/>
  <c r="BF341"/>
  <c r="T341"/>
  <c r="R341"/>
  <c r="P341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T281"/>
  <c r="R282"/>
  <c r="R281"/>
  <c r="P282"/>
  <c r="P281"/>
  <c r="BI277"/>
  <c r="BH277"/>
  <c r="BG277"/>
  <c r="BF277"/>
  <c r="T277"/>
  <c r="T276"/>
  <c r="R277"/>
  <c r="R276"/>
  <c r="P277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1" r="L90"/>
  <c r="AM90"/>
  <c r="AM89"/>
  <c r="L89"/>
  <c r="AM87"/>
  <c r="L87"/>
  <c r="L85"/>
  <c r="L84"/>
  <c i="2" r="J346"/>
  <c r="BK346"/>
  <c r="BK314"/>
  <c r="BK391"/>
  <c r="BK329"/>
  <c r="J325"/>
  <c r="BK246"/>
  <c r="BK242"/>
  <c r="BK232"/>
  <c r="J224"/>
  <c r="J221"/>
  <c r="J217"/>
  <c r="BK206"/>
  <c r="J206"/>
  <c r="J202"/>
  <c r="J198"/>
  <c r="J191"/>
  <c r="J185"/>
  <c r="J181"/>
  <c r="J175"/>
  <c r="BK171"/>
  <c r="BK167"/>
  <c r="J156"/>
  <c r="J151"/>
  <c r="J141"/>
  <c r="J133"/>
  <c i="1" r="AS94"/>
  <c i="2" r="BK377"/>
  <c r="BK373"/>
  <c r="BK369"/>
  <c r="BK341"/>
  <c r="BK332"/>
  <c r="BK325"/>
  <c r="BK318"/>
  <c r="BK311"/>
  <c r="J307"/>
  <c r="BK301"/>
  <c r="BK294"/>
  <c r="J291"/>
  <c r="BK282"/>
  <c r="BK277"/>
  <c r="J272"/>
  <c r="BK265"/>
  <c r="J262"/>
  <c r="BK253"/>
  <c r="J242"/>
  <c r="J227"/>
  <c r="BK181"/>
  <c r="BK160"/>
  <c r="J145"/>
  <c r="BK133"/>
  <c r="J391"/>
  <c i="3" r="J142"/>
  <c r="J129"/>
  <c r="BK139"/>
  <c r="J123"/>
  <c r="BK126"/>
  <c r="J136"/>
  <c r="J126"/>
  <c i="2" r="BK335"/>
  <c r="BK307"/>
  <c r="J304"/>
  <c r="BK298"/>
  <c r="J294"/>
  <c r="BK287"/>
  <c r="BK272"/>
  <c r="BK268"/>
  <c r="BK262"/>
  <c r="J259"/>
  <c r="J246"/>
  <c r="J232"/>
  <c r="BK175"/>
  <c r="J167"/>
  <c r="BK151"/>
  <c r="J137"/>
  <c i="3" r="J146"/>
  <c r="J139"/>
  <c i="2" r="J322"/>
  <c r="J318"/>
  <c r="J311"/>
  <c r="J332"/>
  <c r="J253"/>
  <c r="J249"/>
  <c r="BK238"/>
  <c r="BK227"/>
  <c r="BK221"/>
  <c r="BK217"/>
  <c r="BK213"/>
  <c r="J213"/>
  <c r="BK202"/>
  <c r="BK198"/>
  <c r="BK191"/>
  <c r="BK185"/>
  <c r="J160"/>
  <c r="BK145"/>
  <c r="BK137"/>
  <c r="BK129"/>
  <c r="BK386"/>
  <c r="BK381"/>
  <c r="J381"/>
  <c r="J377"/>
  <c r="J373"/>
  <c r="J369"/>
  <c r="J341"/>
  <c r="J335"/>
  <c r="J329"/>
  <c r="BK322"/>
  <c r="J314"/>
  <c r="BK304"/>
  <c r="J301"/>
  <c r="J298"/>
  <c r="BK291"/>
  <c r="J287"/>
  <c r="J282"/>
  <c r="J277"/>
  <c r="J268"/>
  <c r="J265"/>
  <c r="BK259"/>
  <c r="BK249"/>
  <c r="J238"/>
  <c r="BK224"/>
  <c r="J171"/>
  <c r="BK156"/>
  <c r="BK141"/>
  <c r="J129"/>
  <c r="J386"/>
  <c i="3" r="BK132"/>
  <c r="BK146"/>
  <c r="BK136"/>
  <c r="J132"/>
  <c r="BK142"/>
  <c r="BK129"/>
  <c r="BK123"/>
  <c i="2" l="1" r="P128"/>
  <c r="BK231"/>
  <c r="J231"/>
  <c r="J99"/>
  <c r="BK286"/>
  <c r="J286"/>
  <c r="J102"/>
  <c r="BK345"/>
  <c r="J345"/>
  <c r="J103"/>
  <c r="BK128"/>
  <c r="J128"/>
  <c r="J98"/>
  <c r="T128"/>
  <c r="P231"/>
  <c r="P286"/>
  <c r="R345"/>
  <c i="3" r="R122"/>
  <c i="2" r="R128"/>
  <c r="R127"/>
  <c r="R126"/>
  <c r="R231"/>
  <c r="R286"/>
  <c r="P345"/>
  <c i="3" r="T122"/>
  <c i="2" r="T231"/>
  <c r="T286"/>
  <c r="T345"/>
  <c i="3" r="BK122"/>
  <c r="J122"/>
  <c r="J98"/>
  <c r="P122"/>
  <c r="BK135"/>
  <c r="J135"/>
  <c r="J99"/>
  <c r="P135"/>
  <c r="R135"/>
  <c r="T135"/>
  <c i="2" r="BK276"/>
  <c r="J276"/>
  <c r="J100"/>
  <c r="BK281"/>
  <c r="J281"/>
  <c r="J101"/>
  <c r="BK385"/>
  <c r="J385"/>
  <c r="J104"/>
  <c r="BK390"/>
  <c r="J390"/>
  <c r="J106"/>
  <c i="3" r="BK145"/>
  <c r="J145"/>
  <c r="J100"/>
  <c r="F92"/>
  <c r="BE139"/>
  <c r="BE142"/>
  <c r="E85"/>
  <c r="BE126"/>
  <c r="BE129"/>
  <c r="BE132"/>
  <c r="J89"/>
  <c r="BE123"/>
  <c r="BE136"/>
  <c r="BE146"/>
  <c i="2" r="BE381"/>
  <c r="BE386"/>
  <c r="E116"/>
  <c r="BE129"/>
  <c r="BE133"/>
  <c r="BE137"/>
  <c r="BE145"/>
  <c r="BE151"/>
  <c r="BE156"/>
  <c r="BE171"/>
  <c r="BE224"/>
  <c r="BE232"/>
  <c r="BE238"/>
  <c r="BE246"/>
  <c r="BE249"/>
  <c r="BE253"/>
  <c r="BE259"/>
  <c r="BE262"/>
  <c r="BE265"/>
  <c r="BE268"/>
  <c r="BE272"/>
  <c r="BE277"/>
  <c r="BE282"/>
  <c r="BE287"/>
  <c r="BE291"/>
  <c r="BE294"/>
  <c r="BE298"/>
  <c r="BE301"/>
  <c r="BE304"/>
  <c r="BE307"/>
  <c r="BE314"/>
  <c r="BE318"/>
  <c r="BE322"/>
  <c r="BE332"/>
  <c r="BE335"/>
  <c r="BE341"/>
  <c r="BE369"/>
  <c r="BE373"/>
  <c r="BE377"/>
  <c r="F123"/>
  <c r="BE141"/>
  <c r="BE160"/>
  <c r="BE167"/>
  <c r="BE175"/>
  <c r="BE181"/>
  <c r="BE185"/>
  <c r="BE191"/>
  <c r="BE198"/>
  <c r="BE202"/>
  <c r="BE206"/>
  <c r="BE213"/>
  <c r="BE217"/>
  <c r="BE221"/>
  <c r="BE227"/>
  <c r="BE242"/>
  <c r="BE346"/>
  <c r="BE391"/>
  <c r="J89"/>
  <c r="BE311"/>
  <c r="BE325"/>
  <c r="BE329"/>
  <c r="F36"/>
  <c i="1" r="BC95"/>
  <c i="3" r="F34"/>
  <c i="1" r="BA96"/>
  <c i="2" r="J34"/>
  <c i="1" r="AW95"/>
  <c i="3" r="J34"/>
  <c i="1" r="AW96"/>
  <c i="3" r="F35"/>
  <c i="1" r="BB96"/>
  <c i="2" r="F37"/>
  <c i="1" r="BD95"/>
  <c i="3" r="F37"/>
  <c i="1" r="BD96"/>
  <c i="3" r="F36"/>
  <c i="1" r="BC96"/>
  <c i="2" r="F34"/>
  <c i="1" r="BA95"/>
  <c i="2" r="F35"/>
  <c i="1" r="BB95"/>
  <c i="3" l="1" r="T121"/>
  <c r="T120"/>
  <c i="2" r="T127"/>
  <c r="T126"/>
  <c i="3" r="P121"/>
  <c r="P120"/>
  <c i="1" r="AU96"/>
  <c i="3" r="R121"/>
  <c r="R120"/>
  <c i="2" r="P127"/>
  <c r="P126"/>
  <c i="1" r="AU95"/>
  <c i="2" r="BK127"/>
  <c r="BK126"/>
  <c r="J126"/>
  <c r="J96"/>
  <c r="BK389"/>
  <c r="J389"/>
  <c r="J105"/>
  <c i="3" r="BK121"/>
  <c r="J121"/>
  <c r="J97"/>
  <c i="2" r="J33"/>
  <c i="1" r="AV95"/>
  <c r="AT95"/>
  <c i="2" r="F33"/>
  <c i="1" r="AZ95"/>
  <c r="BD94"/>
  <c r="W33"/>
  <c r="BB94"/>
  <c r="AX94"/>
  <c i="3" r="J33"/>
  <c i="1" r="AV96"/>
  <c r="AT96"/>
  <c r="BC94"/>
  <c r="AY94"/>
  <c r="BA94"/>
  <c r="W30"/>
  <c i="3" r="F33"/>
  <c i="1" r="AZ96"/>
  <c i="2" l="1" r="J127"/>
  <c r="J97"/>
  <c i="3" r="BK120"/>
  <c r="J120"/>
  <c r="J96"/>
  <c i="1" r="AU94"/>
  <c r="AW94"/>
  <c r="AK30"/>
  <c r="W32"/>
  <c i="2" r="J30"/>
  <c i="1" r="AG95"/>
  <c r="AZ94"/>
  <c r="AV94"/>
  <c r="AK29"/>
  <c r="W31"/>
  <c i="2" l="1" r="J39"/>
  <c i="1" r="AN95"/>
  <c i="3" r="J30"/>
  <c i="1" r="AG96"/>
  <c r="AG94"/>
  <c r="AK26"/>
  <c r="AK35"/>
  <c r="AT94"/>
  <c r="AN94"/>
  <c r="W29"/>
  <c i="3" l="1" r="J39"/>
  <c i="1"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<sst xmlns="http://schemas.openxmlformats.org/spreadsheetml/2006/main">
  <si>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</si>
  <si>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</si>
  <si>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</si>
  <si>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</si>
  <si>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</si>
  <si>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{7816fab2-acec-449c-9374-bfba13d3ad2f}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</si>
  <si>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</si>
  <si>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</si>
  <si>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</si>
  <si>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</si>
  <si>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</si>
  <si>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</si>
  <si>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</si>
  <si>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</si>
  <si>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030-23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</si>
  <si>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</si>
  <si>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</si>
  <si>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Jaselská, Družstevní, chodník</t>
  </si>
  <si>
    <t>KSO:</t>
  </si>
  <si>
    <t>822 29</t>
  </si>
  <si>
    <t>CC-CZ:</t>
  </si>
  <si>
    <t>2112</t>
  </si>
  <si>
    <t>Místo:</t>
  </si>
  <si>
    <t>Břeclav</t>
  </si>
  <si>
    <t>Datum:</t>
  </si>
  <si>
    <t>27. 2. 2024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</si>
  <si>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</si>
  <si>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</si>
  <si>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</si>
  <si>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</si>
  <si>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</si>
  <si>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</si>
  <si>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</si>
  <si>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</si>
  <si>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</si>
  <si>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</si>
  <si>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</si>
  <si>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</si>
  <si>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</si>
  <si>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</si>
  <si>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</si>
  <si>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</si>
  <si>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</si>
  <si>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</si>
  <si>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</si>
  <si>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</si>
  <si>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</si>
  <si>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</si>
  <si>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</si>
  <si>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</si>
  <si>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</si>
  <si>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</si>
  <si>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</si>
  <si>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</si>
  <si>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</si>
  <si>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</si>
  <si>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</si>
  <si>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</si>
  <si>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</si>
  <si>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</si>
  <si>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</si>
  <si>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</si>
  <si>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</si>
  <si>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</si>
  <si>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</si>
  <si>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</si>
  <si>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</si>
  <si>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</si>
  <si>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</si>
  <si>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</si>
  <si>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</si>
  <si>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</si>
  <si>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</si>
  <si>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</si>
  <si>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</si>
  <si>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</si>
  <si>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</si>
  <si>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</si>
  <si>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</si>
  <si>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</si>
  <si>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</si>
  <si>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</si>
  <si>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</si>
  <si>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</si>
  <si>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</si>
  <si>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</si>
  <si>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{e39d228c-1c85-4b96-bdb1-6ba47458e7eb}</t>
  </si>
  <si>
    <t>2</t>
  </si>
  <si>
    <t>VRN</t>
  </si>
  <si>
    <t>Vedlejší rozpočtové náklady</t>
  </si>
  <si>
    <t>{5bc6eb12-4874-484b-a563-4ba8d16315e9}</t>
  </si>
  <si>
    <t>822 29 32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</si>
  <si>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</si>
  <si>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</si>
  <si>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</si>
  <si>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</si>
  <si>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</si>
  <si>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</si>
  <si>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</si>
  <si>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</si>
  <si>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</si>
  <si>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</si>
  <si>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</si>
  <si>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</si>
  <si>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</si>
  <si>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</si>
  <si>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</si>
  <si>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</si>
  <si>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</si>
  <si>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</si>
  <si>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</si>
  <si>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</si>
  <si>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</si>
  <si>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</si>
  <si>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</si>
  <si>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</si>
  <si>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</si>
  <si>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</si>
  <si>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</si>
  <si>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</si>
  <si>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</si>
  <si>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</si>
  <si>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</si>
  <si>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</si>
  <si>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</si>
  <si>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</si>
  <si>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</si>
  <si>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</si>
  <si>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</si>
  <si>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</si>
  <si>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</si>
  <si>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01</t>
  </si>
  <si>
    <t>4</t>
  </si>
  <si>
    <t>216318142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</si>
  <si>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</si>
  <si>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</si>
  <si>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</si>
  <si>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https://podminky.urs.cz/item/CS_URS_2024_01/113106142</t>
  </si>
  <si>
    <t>VV</t>
  </si>
  <si>
    <t>"rozebrání chodníku z dlažby 30x30" 578</t>
  </si>
  <si>
    <t>113106144</t>
  </si>
  <si>
    <t>Rozebrání dlažeb ze zámkových dlaždic komunikací pro pěší strojně pl přes 50 m2</t>
  </si>
  <si>
    <t>1095779710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</si>
  <si>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</si>
  <si>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https://podminky.urs.cz/item/CS_URS_2024_01/113106144</t>
  </si>
  <si>
    <t xml:space="preserve">"rozebrání  chodníku ze zámkové dlažby" 205</t>
  </si>
  <si>
    <t>3</t>
  </si>
  <si>
    <t>113106146</t>
  </si>
  <si>
    <t>Rozebrání dlažeb z vegetačních dlaždic betonových komunikací pro pěší strojně pl přes 50 m2</t>
  </si>
  <si>
    <t>892237635</t>
  </si>
  <si>
    <t>Rozebrání dlažeb komunikací pro pěší s přemístěním hmot na skládku na vzdálenost do 3 m nebo s naložením na dopravní prostředek s ložem z kameniva nebo živice a s jakoukoliv výplní spár strojně plochy jednotlivě přes 50 m2 z vegetační dlažby betonové</t>
  </si>
  <si>
    <t>https://podminky.urs.cz/item/CS_URS_2024_01/113106146</t>
  </si>
  <si>
    <t>"rozebrání parkoviště z betonové vegetační dlažby" 4</t>
  </si>
  <si>
    <t>113107142</t>
  </si>
  <si>
    <t>Odstranění podkladu živičného tl přes 50 do 100 mm ručně</t>
  </si>
  <si>
    <t>385504559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</si>
  <si>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</si>
  <si>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</si>
  <si>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"odbourání asfaltového krytu podél silniční obruby" 11</t>
  </si>
  <si>
    <t>5</t>
  </si>
  <si>
    <t>113107221</t>
  </si>
  <si>
    <t>Odstranění podkladu z kameniva drceného tl do 100 mm strojně pl přes 200 m2</t>
  </si>
  <si>
    <t>1752374186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</si>
  <si>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</si>
  <si>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https://podminky.urs.cz/item/CS_URS_2024_01/113107221</t>
  </si>
  <si>
    <t>"odstranění konstrukčních vrstev pod silniční obrubou tl. 100mm" 23*0.65</t>
  </si>
  <si>
    <t>"odstranění konstrukčních vrstev pod chodníkovou obrubou tl. 100mm" 445*0.45</t>
  </si>
  <si>
    <t>Součet</t>
  </si>
  <si>
    <t>6</t>
  </si>
  <si>
    <t>M</t>
  </si>
  <si>
    <t>58344171</t>
  </si>
  <si>
    <t>štěrkodrť frakce 0/32</t>
  </si>
  <si>
    <t>t</t>
  </si>
  <si>
    <t>8</t>
  </si>
  <si>
    <t>691855856</t>
  </si>
  <si>
    <t>"podsyp pod silniční obrubou" 1,43*2</t>
  </si>
  <si>
    <t>"podsyp pod chodníkovou obrubou" 15,165*2</t>
  </si>
  <si>
    <t>7</t>
  </si>
  <si>
    <t>113107223</t>
  </si>
  <si>
    <t>Odstranění podkladu z kameniva drceného tl přes 200 do 300 mm strojně pl přes 200 m2</t>
  </si>
  <si>
    <t>-125517791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</si>
  <si>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</si>
  <si>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https://podminky.urs.cz/item/CS_URS_2024_01/113107223</t>
  </si>
  <si>
    <t>"odstranění konstrukce chodníku tl. 230mm" 493</t>
  </si>
  <si>
    <t>113107224</t>
  </si>
  <si>
    <t>Odstranění podkladu z kameniva drceného tl přes 300 do 400 mm strojně pl přes 200 m2</t>
  </si>
  <si>
    <t>-153658862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</si>
  <si>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</si>
  <si>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https://podminky.urs.cz/item/CS_URS_2024_01/113107224</t>
  </si>
  <si>
    <t>"odstranění konstrukce vjezdů pod ZD, tl. 360mm" 205</t>
  </si>
  <si>
    <t>"odstranění konstrukce vjezdů pod 30x30, tl. 380mm" 85</t>
  </si>
  <si>
    <t>"odstranění konstrukce vjezdů pod betonem, tl. 340mm" 47</t>
  </si>
  <si>
    <t>9</t>
  </si>
  <si>
    <t>113107330</t>
  </si>
  <si>
    <t>Odstranění podkladu z betonu prostého tl do 100 mm strojně pl do 50 m2</t>
  </si>
  <si>
    <t>-1400019025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</si>
  <si>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</si>
  <si>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https://podminky.urs.cz/item/CS_URS_2024_01/113107330</t>
  </si>
  <si>
    <t>"odstranění betonového krytu vjezdů tl. 100 mm" 47</t>
  </si>
  <si>
    <t>10</t>
  </si>
  <si>
    <t>113201112</t>
  </si>
  <si>
    <t>Vytrhání obrub silničních ležatých</t>
  </si>
  <si>
    <t>m</t>
  </si>
  <si>
    <t>-240207202</t>
  </si>
  <si>
    <t>Vytrhání obrub s vybouráním lože, s přemístěním hmot na skládku na vzdálenost do 3 m nebo s naložením na dopravní prostředek silničních ležatých</t>
  </si>
  <si>
    <t>https://podminky.urs.cz/item/CS_URS_2024_01/113201112</t>
  </si>
  <si>
    <t>"odstranění ležatých silničních obrub" 12</t>
  </si>
  <si>
    <t>11</t>
  </si>
  <si>
    <t>113202111</t>
  </si>
  <si>
    <t>Vytrhání obrub krajníků obrubníků stojatých</t>
  </si>
  <si>
    <t>-788677431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</si>
  <si>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</si>
  <si>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</si>
  <si>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"odstranění stojatých silničních obrub" 11</t>
  </si>
  <si>
    <t>"odstranění přídlažbové desky" 8</t>
  </si>
  <si>
    <t>113204111</t>
  </si>
  <si>
    <t>Vytrhání obrub záhonových</t>
  </si>
  <si>
    <t>-812450558</t>
  </si>
  <si>
    <t>Vytrhání obrub s vybouráním lože, s přemístěním hmot na skládku na vzdálenost do 3 m nebo s naložením na dopravní prostředek záhonových</t>
  </si>
  <si>
    <t>https://podminky.urs.cz/item/CS_URS_2024_01/113204111</t>
  </si>
  <si>
    <t>"odstranění parkových obrub stávajícího chodníku" 445</t>
  </si>
  <si>
    <t>13</t>
  </si>
  <si>
    <t>122251102</t>
  </si>
  <si>
    <t>Odkopávky a prokopávky nezapažené v hornině třídy těžitelnosti I skupiny 3 objem do 50 m3 strojně</t>
  </si>
  <si>
    <t>m3</t>
  </si>
  <si>
    <t>-421120174</t>
  </si>
  <si>
    <t>Odkopávky a prokopávky nezapažené strojně v hornině třídy těžitelnosti I skupiny 3 přes 20 do 50 m3</t>
  </si>
  <si>
    <t>https://podminky.urs.cz/item/CS_URS_2024_01/122251102</t>
  </si>
  <si>
    <t>"odkop za obrubou" 155*0,15</t>
  </si>
  <si>
    <t>"odkop pro konstrukci chodníku" 21,4*0,27</t>
  </si>
  <si>
    <t>14</t>
  </si>
  <si>
    <t>162751117</t>
  </si>
  <si>
    <t>Vodorovné přemístění přes 9 000 do 10000 m výkopku/sypaniny z horniny třídy těžitelnosti I skupiny 1 až 3</t>
  </si>
  <si>
    <t>322723468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</si>
  <si>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</si>
  <si>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</si>
  <si>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"odkop za obrubou" 23,25</t>
  </si>
  <si>
    <t>"odkop pro chodník" 5,778</t>
  </si>
  <si>
    <t>"zpětný zásyp za obrubou" -14,3</t>
  </si>
  <si>
    <t>15</t>
  </si>
  <si>
    <t>171201231</t>
  </si>
  <si>
    <t>Poplatek za uložení zeminy a kamení na recyklační skládce (skládkovné) kód odpadu 17 05 04</t>
  </si>
  <si>
    <t>-1452487492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</si>
  <si>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</si>
  <si>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</si>
  <si>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14,728*1,8</t>
  </si>
  <si>
    <t>16</t>
  </si>
  <si>
    <t>171251201</t>
  </si>
  <si>
    <t>Uložení sypaniny na skládky nebo meziskládky</t>
  </si>
  <si>
    <t>1021673095</t>
  </si>
  <si>
    <t>Uložení sypaniny na skládky nebo meziskládky bez hutnění s upravením uložené sypaniny do předepsaného tvaru</t>
  </si>
  <si>
    <t>https://podminky.urs.cz/item/CS_URS_2024_01/171251201</t>
  </si>
  <si>
    <t>14,728</t>
  </si>
  <si>
    <t>17</t>
  </si>
  <si>
    <t>174151101</t>
  </si>
  <si>
    <t>Zásyp jam, šachet rýh nebo kolem objektů sypaninou se zhutněním</t>
  </si>
  <si>
    <t>519792088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</si>
  <si>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</si>
  <si>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</si>
  <si>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"podsyp štěrkodrtí ŠD 0/32 pod lože silničních obrub" 22*0.65*0.1</t>
  </si>
  <si>
    <t>"podsyp štěrkodrtí ŠD 0/32 pod lože chodníkových obrub" 337*0.45*0.1</t>
  </si>
  <si>
    <t>"zpětný zásyp za obrubou" 14,3</t>
  </si>
  <si>
    <t>18</t>
  </si>
  <si>
    <t>181311103</t>
  </si>
  <si>
    <t>Rozprostření ornice tl vrstvy do 200 mm v rovině nebo ve svahu do 1:5 ručně</t>
  </si>
  <si>
    <t>1069176430</t>
  </si>
  <si>
    <t>Rozprostření a urovnání ornice v rovině nebo ve svahu sklonu do 1:5 ručně při souvislé ploše, tl. vrstvy do 200 mm</t>
  </si>
  <si>
    <t>https://podminky.urs.cz/item/CS_URS_2024_01/181311103</t>
  </si>
  <si>
    <t>"ohumusování za obrubou tl. 100mm" 153</t>
  </si>
  <si>
    <t>19</t>
  </si>
  <si>
    <t>181411131</t>
  </si>
  <si>
    <t>Založení parkového trávníku výsevem pl do 1000 m2 v rovině a ve svahu do 1:5</t>
  </si>
  <si>
    <t>1950146156</t>
  </si>
  <si>
    <t>Založení trávníku na půdě předem připravené plochy do 1000 m2 výsevem včetně utažení parkového v rovině nebo na svahu do 1:5</t>
  </si>
  <si>
    <t>https://podminky.urs.cz/item/CS_URS_2024_01/181411131</t>
  </si>
  <si>
    <t>"zatravnění za obrubou" 153</t>
  </si>
  <si>
    <t>20</t>
  </si>
  <si>
    <t>00572410</t>
  </si>
  <si>
    <t>osivo směs travní parková</t>
  </si>
  <si>
    <t>kg</t>
  </si>
  <si>
    <t>-1608224111</t>
  </si>
  <si>
    <t>153*0,045</t>
  </si>
  <si>
    <t>10364101</t>
  </si>
  <si>
    <t>zemina pro terénní úpravy - ornice</t>
  </si>
  <si>
    <t>9578716</t>
  </si>
  <si>
    <t>"ornice" 153*0,1*1,8</t>
  </si>
  <si>
    <t>22</t>
  </si>
  <si>
    <t>181951112</t>
  </si>
  <si>
    <t>Úprava pláně v hornině třídy těžitelnosti I skupiny 1 až 3 se zhutněním strojně</t>
  </si>
  <si>
    <t>-1390901095</t>
  </si>
  <si>
    <t>Úprava pláně vyrovnáním výškových rozdílů strojně v hornině třídy těžitelnosti I, skupiny 1 až 3 se zhutněním</t>
  </si>
  <si>
    <t>https://podminky.urs.cz/item/CS_URS_2024_01/181951112</t>
  </si>
  <si>
    <t>"úprava pláně" 983</t>
  </si>
  <si>
    <t>Komunikace pozemní</t>
  </si>
  <si>
    <t>23</t>
  </si>
  <si>
    <t>564851111</t>
  </si>
  <si>
    <t>Podklad ze štěrkodrtě ŠD plochy přes 100 m2 tl 150 mm</t>
  </si>
  <si>
    <t>1554602946</t>
  </si>
  <si>
    <t>Podklad ze štěrkodrti ŠD s rozprostřením a zhutněním plochy přes 100 m2, po zhutnění tl. 150 mm</t>
  </si>
  <si>
    <t>https://podminky.urs.cz/item/CS_URS_2024_01/564851111</t>
  </si>
  <si>
    <t xml:space="preserve">"podkladní vrstva chodníku ze štěrkodrti ŠD 0/32 tl. 150 mm"   513</t>
  </si>
  <si>
    <t xml:space="preserve">"podkladní vrstva vjezdů ze štěrkodrti ŠD 0/32 tl. 150 mm"   2*297</t>
  </si>
  <si>
    <t>24</t>
  </si>
  <si>
    <t>567114131</t>
  </si>
  <si>
    <t>Podklad ze směsi stmelené cementem SC C 20/25 (PB I) tl 120 mm</t>
  </si>
  <si>
    <t>-682762907</t>
  </si>
  <si>
    <t>Podklad ze směsi stmelené cementem SC bez dilatačních spár, s rozprostřením a zhutněním SC C 20/25 (PB I), po zhutnění tl. 120 mm</t>
  </si>
  <si>
    <t>https://podminky.urs.cz/item/CS_URS_2024_01/567114131</t>
  </si>
  <si>
    <t>"dobetonování podél silniční obruby" 9,6</t>
  </si>
  <si>
    <t>25</t>
  </si>
  <si>
    <t>573191111</t>
  </si>
  <si>
    <t>Postřik infiltrační kationaktivní emulzí v množství 1 kg/m2</t>
  </si>
  <si>
    <t>1116244648</t>
  </si>
  <si>
    <t>Postřik infiltrační kationaktivní emulzí v množství 1,00 kg/m2</t>
  </si>
  <si>
    <t>https://podminky.urs.cz/item/CS_URS_2024_01/573191111</t>
  </si>
  <si>
    <t>"infiltrační postřik 0,6kg/m2" 9,6</t>
  </si>
  <si>
    <t>26</t>
  </si>
  <si>
    <t>577154111R</t>
  </si>
  <si>
    <t>Asfaltový beton vrstva obrusná ACO 11+ (ABS) tř. I tl 60 mm š do 3 m z nemodifikovaného asfaltu</t>
  </si>
  <si>
    <t>1577051935</t>
  </si>
  <si>
    <t>Asfaltový beton vrstva obrusná ACO 11 (ABS) s rozprostřením a se zhutněním z nemodifikovaného asfaltu v pruhu šířky do 3 m tř. I (ACO 11+), po zhutnění tl. 60 mm</t>
  </si>
  <si>
    <t>"ruční pokládka asfaltobetonu ACO 11 podél silniční obruby" 9,6</t>
  </si>
  <si>
    <t>27</t>
  </si>
  <si>
    <t>581114113</t>
  </si>
  <si>
    <t>Kryt z betonu komunikace pro pěší tl 100 mm</t>
  </si>
  <si>
    <t>-1213262185</t>
  </si>
  <si>
    <t>Kryt z prostého betonu komunikací pro pěší tl. 100 mm</t>
  </si>
  <si>
    <t>https://podminky.urs.cz/item/CS_URS_2024_01/581114113</t>
  </si>
  <si>
    <t>"napojení vjezdu z prostého beton C20/25 XF3" 5,75</t>
  </si>
  <si>
    <t>28</t>
  </si>
  <si>
    <t>596211213</t>
  </si>
  <si>
    <t>Kladení zámkové dlažby komunikací pro pěší ručně tl 80 mm skupiny A pl přes 300 m2</t>
  </si>
  <si>
    <t>1690811289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</si>
  <si>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</si>
  <si>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https://podminky.urs.cz/item/CS_URS_2024_01/596211213</t>
  </si>
  <si>
    <t>"nový kryt chodníku a vjezdů" 710</t>
  </si>
  <si>
    <t>"zpětné dodláždění vjezdů" 96</t>
  </si>
  <si>
    <t>29</t>
  </si>
  <si>
    <t>59245020</t>
  </si>
  <si>
    <t>dlažba skladebná betonová 200x100mm tl 80mm přírodní</t>
  </si>
  <si>
    <t>-1646840673</t>
  </si>
  <si>
    <t>"nový kryt chodníku a vjezdů, dlažba obdélníková 200x100x80, přírodní, 2% ztratné" 639*1.02</t>
  </si>
  <si>
    <t>30</t>
  </si>
  <si>
    <t>59245226</t>
  </si>
  <si>
    <t>dlažba pro nevidomé betonová 200x100mm tl 80mm barevná</t>
  </si>
  <si>
    <t>-632353154</t>
  </si>
  <si>
    <t>"varovný pás, dlažba 200x100x80 slepecká, červená, 2% ztratné" 67*1.02</t>
  </si>
  <si>
    <t>31</t>
  </si>
  <si>
    <t>59245030R</t>
  </si>
  <si>
    <t>dlažba betonová 200x200mm tl 80mm přírodní, umělá vodící linie</t>
  </si>
  <si>
    <t>1334622655</t>
  </si>
  <si>
    <t>dlažba skladebná betonová 200x200mm tl 80mm přírodní</t>
  </si>
  <si>
    <t>"umělá vodící linie, dlažba 200x200x80, přírodní, 2% ztratné" 6*1.02</t>
  </si>
  <si>
    <t>32</t>
  </si>
  <si>
    <t>596412210</t>
  </si>
  <si>
    <t>Kladení dlažby z vegetačních tvárnic pozemních komunikací tl 80 mm pl do 50 m2</t>
  </si>
  <si>
    <t>232787357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</si>
  <si>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</si>
  <si>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https://podminky.urs.cz/item/CS_URS_2024_01/596412210</t>
  </si>
  <si>
    <t>"zpětná pokládka betonové vegetační dlažby parkoviště" 4</t>
  </si>
  <si>
    <t>33</t>
  </si>
  <si>
    <t>596811220</t>
  </si>
  <si>
    <t>Kladení betonové dlažby komunikací pro pěší do lože z kameniva velikosti přes 0,09 do 0,25 m2 pl do 50 m2</t>
  </si>
  <si>
    <t>916011025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</si>
  <si>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</si>
  <si>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https://podminky.urs.cz/item/CS_URS_2024_01/596811220</t>
  </si>
  <si>
    <t>"zpětná pokládka napojení vjezdu dlažbou 30x30" 8</t>
  </si>
  <si>
    <t>Úpravy povrchů, podlahy a osazování výplní</t>
  </si>
  <si>
    <t>34</t>
  </si>
  <si>
    <t>637121111</t>
  </si>
  <si>
    <t>Okapový chodník z kačírku tl 100 mm s udusáním</t>
  </si>
  <si>
    <t>-790896180</t>
  </si>
  <si>
    <t>Okapový chodník z kameniva s udusáním a urovnáním povrchu z kačírku tl. 100 mm</t>
  </si>
  <si>
    <t>https://podminky.urs.cz/item/CS_URS_2024_01/637121111</t>
  </si>
  <si>
    <t>"úprava ploch z okrasného kameniva - kačírek" 21</t>
  </si>
  <si>
    <t>Trubní vedení</t>
  </si>
  <si>
    <t>35</t>
  </si>
  <si>
    <t>899401112</t>
  </si>
  <si>
    <t>Osazení poklopů litinových šoupátkových</t>
  </si>
  <si>
    <t>kus</t>
  </si>
  <si>
    <t>-301273838</t>
  </si>
  <si>
    <t>https://podminky.urs.cz/item/CS_URS_2024_01/899401112</t>
  </si>
  <si>
    <t>"výšková úprava krycího hrnce" 14</t>
  </si>
  <si>
    <t>Ostatní konstrukce a práce, bourání</t>
  </si>
  <si>
    <t>36</t>
  </si>
  <si>
    <t>915491211</t>
  </si>
  <si>
    <t>Osazení vodícího proužku z betonových desek do betonového lože tl do 100 mm š proužku 250 mm</t>
  </si>
  <si>
    <t>1456208380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</si>
  <si>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</si>
  <si>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https://podminky.urs.cz/item/CS_URS_2024_01/915491211</t>
  </si>
  <si>
    <t>"osazení vodící přídlažbové desky 500x250x100 do lože z betonu C20/25 XF3" 14</t>
  </si>
  <si>
    <t>37</t>
  </si>
  <si>
    <t>59218002</t>
  </si>
  <si>
    <t>krajník betonový silniční 500x250x100mm</t>
  </si>
  <si>
    <t>1055159929</t>
  </si>
  <si>
    <t>"vodící betonová přídlažbová deska 500x250x100" 14*1,02</t>
  </si>
  <si>
    <t>38</t>
  </si>
  <si>
    <t>916131213</t>
  </si>
  <si>
    <t>Osazení silničního obrubníku betonového stojatého s boční opěrou do lože z betonu prostého</t>
  </si>
  <si>
    <t>1149446350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</si>
  <si>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</si>
  <si>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</si>
  <si>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"osazení silničního obrubníku do lože z betonu C 20/25 XF3" 23</t>
  </si>
  <si>
    <t>39</t>
  </si>
  <si>
    <t>59217029</t>
  </si>
  <si>
    <t>obrubník silniční betonový nájezdový 1000x150x150mm</t>
  </si>
  <si>
    <t>-193979689</t>
  </si>
  <si>
    <t>"silniční obrubník nájezdový, 2% ztratné" 10,5*1,02</t>
  </si>
  <si>
    <t>40</t>
  </si>
  <si>
    <t>59217030</t>
  </si>
  <si>
    <t>obrubník silniční betonový přechodový 1000x150x150-250mm</t>
  </si>
  <si>
    <t>-767845000</t>
  </si>
  <si>
    <t>"silniční obrubník přechodový" 11</t>
  </si>
  <si>
    <t>41</t>
  </si>
  <si>
    <t>59217031</t>
  </si>
  <si>
    <t>obrubník silniční betonový 1000x150x250mm</t>
  </si>
  <si>
    <t>-351155700</t>
  </si>
  <si>
    <t>"silniční obrubník stojatý, 2% ztatné" 1,5*1,02</t>
  </si>
  <si>
    <t>42</t>
  </si>
  <si>
    <t>916231213</t>
  </si>
  <si>
    <t>Osazení chodníkového obrubníku betonového stojatého s boční opěrou do lože z betonu prostého</t>
  </si>
  <si>
    <t>-1933524998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</si>
  <si>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</si>
  <si>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https://podminky.urs.cz/item/CS_URS_2024_01/916231213</t>
  </si>
  <si>
    <t>"osazení chodníkového obrubníku do lože z betonu C20/25 XF3" 337</t>
  </si>
  <si>
    <t>43</t>
  </si>
  <si>
    <t>59217017</t>
  </si>
  <si>
    <t>obrubník betonový chodníkový 1000x100x250mm</t>
  </si>
  <si>
    <t>1375468811</t>
  </si>
  <si>
    <t>"chodníkový obrubník, 2% ztratné" 337*1.02</t>
  </si>
  <si>
    <t>44</t>
  </si>
  <si>
    <t>919732221</t>
  </si>
  <si>
    <t>Styčná spára napojení nového živičného povrchu na stávající za tepla š 15 mm hl 25 mm bez prořezání</t>
  </si>
  <si>
    <t>1814536281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</si>
  <si>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</si>
  <si>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https://podminky.urs.cz/item/CS_URS_2024_01/919732221</t>
  </si>
  <si>
    <t>"spára mezi novým a starým asf krytem" 30</t>
  </si>
  <si>
    <t>45</t>
  </si>
  <si>
    <t>919735112</t>
  </si>
  <si>
    <t>Řezání stávajícího živičného krytu hl přes 50 do 100 mm</t>
  </si>
  <si>
    <t>-1511628356</t>
  </si>
  <si>
    <t>Řezání stávajícího živičného krytu nebo podkladu hloubky přes 50 do 100 mm</t>
  </si>
  <si>
    <t>https://podminky.urs.cz/item/CS_URS_2024_01/919735112</t>
  </si>
  <si>
    <t>"řezání asfaltového krytu podél silniční obruby a vjezdu" 30</t>
  </si>
  <si>
    <t>46</t>
  </si>
  <si>
    <t>919735113</t>
  </si>
  <si>
    <t>Řezání stávajícího živičného krytu hl přes 100 do 150 mm</t>
  </si>
  <si>
    <t>811984552</t>
  </si>
  <si>
    <t>Řezání stávajícího živičného krytu nebo podkladu hloubky přes 100 do 150 mm</t>
  </si>
  <si>
    <t>https://podminky.urs.cz/item/CS_URS_2024_01/919735113</t>
  </si>
  <si>
    <t>47</t>
  </si>
  <si>
    <t>919735122</t>
  </si>
  <si>
    <t>Řezání stávajícího betonového krytu hl přes 50 do 100 mm</t>
  </si>
  <si>
    <t>-1558864061</t>
  </si>
  <si>
    <t>Řezání stávajícího betonového krytu nebo podkladu hloubky přes 50 do 100 mm</t>
  </si>
  <si>
    <t>https://podminky.urs.cz/item/CS_URS_2024_01/919735122</t>
  </si>
  <si>
    <t>"řezání betonového krytu vjezdů hloubky 100 mm" 9,5</t>
  </si>
  <si>
    <t>48</t>
  </si>
  <si>
    <t>935113111R</t>
  </si>
  <si>
    <t>Osazení odvodňovacího polymerbetonového žlabu šířky do 200 mm</t>
  </si>
  <si>
    <t>-1276513596</t>
  </si>
  <si>
    <t xml:space="preserve">Osazení odvodňovacího polymerbetonového žlabu šířky do 200 mm
</t>
  </si>
  <si>
    <t>"osazení odvodňovacího žlabu z polymerbetonu bez roštu do lože z betonu C20/25 XF3" 8</t>
  </si>
  <si>
    <t>49</t>
  </si>
  <si>
    <t>59227006R</t>
  </si>
  <si>
    <t>žlab odvodňovací z polymerbetonu bez roštu 1000x150x50mm</t>
  </si>
  <si>
    <t>2015987969</t>
  </si>
  <si>
    <t>"polymerbetonový žlab bez roštu meadrain PG 1500, ztratné 25%" 8*1,25</t>
  </si>
  <si>
    <t>50</t>
  </si>
  <si>
    <t>979054441</t>
  </si>
  <si>
    <t>Očištění vybouraných z desek nebo dlaždic s původním spárováním z kameniva těženého</t>
  </si>
  <si>
    <t>-2088439552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</si>
  <si>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</si>
  <si>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https://podminky.urs.cz/item/CS_URS_2024_01/979054441</t>
  </si>
  <si>
    <t>"očištění dlaždic 30x30 na vjezdech před zpětnou pokládkou" 8</t>
  </si>
  <si>
    <t>"očištění betonových vegetačních tvárnic před zpětnou pokládkou" 4</t>
  </si>
  <si>
    <t>51</t>
  </si>
  <si>
    <t>979054451</t>
  </si>
  <si>
    <t>Očištění vybouraných zámkových dlaždic s původním spárováním z kameniva těženého</t>
  </si>
  <si>
    <t>-1149872003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</si>
  <si>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</si>
  <si>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https://podminky.urs.cz/item/CS_URS_2024_01/979054451</t>
  </si>
  <si>
    <t>"očištění zámkové dlažby na vjezdech před zpětnou pokládkou" 96</t>
  </si>
  <si>
    <t>997</t>
  </si>
  <si>
    <t>Přesun sutě</t>
  </si>
  <si>
    <t>52</t>
  </si>
  <si>
    <t>997211511</t>
  </si>
  <si>
    <t>Vodorovná doprava suti po suchu na vzdálenost do 1 km</t>
  </si>
  <si>
    <t>-790051503</t>
  </si>
  <si>
    <t>Vodorovná doprava suti nebo vybouraných hmot suti se složením a hrubým urovnáním, na vzdálenost do 1 km</t>
  </si>
  <si>
    <t>https://podminky.urs.cz/item/CS_URS_2024_01/997211511</t>
  </si>
  <si>
    <t>"Beton"</t>
  </si>
  <si>
    <t>"silniční obruba" 23*0.205</t>
  </si>
  <si>
    <t>"přídlažbová deska" 8*0,205</t>
  </si>
  <si>
    <t>"chodníková obruba" 445*0.185</t>
  </si>
  <si>
    <t>"dlažba 30x30" 572*0.04*2.2</t>
  </si>
  <si>
    <t>"dlažba zámková" 109*0.08*2.2</t>
  </si>
  <si>
    <t>"betonové vjezdy" 47*0,1*2,2</t>
  </si>
  <si>
    <t>Mezisoučet</t>
  </si>
  <si>
    <t>"Kamenivo"</t>
  </si>
  <si>
    <t>"odkop pod silniční obrubou" 23*0,65*0,1*2</t>
  </si>
  <si>
    <t>"odkop pod chodníkovou obrubou" 337*0,45*0,1*2</t>
  </si>
  <si>
    <t>"odkop konstrukce chodníků tl. 230 mm" 493*0.23*2</t>
  </si>
  <si>
    <t>"odkop konstrukce vjezdů pod dlažbou tl. 360 mm" 205*0.36*2</t>
  </si>
  <si>
    <t>"odkop konstrukce vjezdů pod betonem tl. 340 mm" 47*0.34*2</t>
  </si>
  <si>
    <t>"odkop konstrukce vjezdů pod dlažbou 30x30 tl. 380 mm" 85*0.38*2</t>
  </si>
  <si>
    <t>"Asfalt"</t>
  </si>
  <si>
    <t>"podél silniční obruby" 11*0,1*2,4</t>
  </si>
  <si>
    <t>53</t>
  </si>
  <si>
    <t>997211519</t>
  </si>
  <si>
    <t>Příplatek ZKD 1 km u vodorovné dopravy suti</t>
  </si>
  <si>
    <t>-907718781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</si>
  <si>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</si>
  <si>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</si>
  <si>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"dalších 19 km" 675,44*19</t>
  </si>
  <si>
    <t>54</t>
  </si>
  <si>
    <t>997221861</t>
  </si>
  <si>
    <t>Poplatek za uložení na recyklační skládce (skládkovné) stavebního odpadu z prostého betonu pod kódem 17 01 01</t>
  </si>
  <si>
    <t>-1522491927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</si>
  <si>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</si>
  <si>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</si>
  <si>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168,54</t>
  </si>
  <si>
    <t>55</t>
  </si>
  <si>
    <t>997221873</t>
  </si>
  <si>
    <t>Poplatek za uložení na recyklační skládce (skládkovné) stavebního odpadu zeminy a kamení zatříděného do Katalogu odpadů pod kódem 17 05 04</t>
  </si>
  <si>
    <t>-1164820588</t>
  </si>
  <si>
    <t>https://podminky.urs.cz/item/CS_URS_2024_01/997221873</t>
  </si>
  <si>
    <t>504,26</t>
  </si>
  <si>
    <t>56</t>
  </si>
  <si>
    <t>997221875</t>
  </si>
  <si>
    <t>Poplatek za uložení na recyklační skládce (skládkovné) stavebního odpadu asfaltového bez obsahu dehtu zatříděného do Katalogu odpadů pod kódem 17 03 02</t>
  </si>
  <si>
    <t>1881992027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</si>
  <si>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</si>
  <si>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</si>
  <si>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2,64</t>
  </si>
  <si>
    <t>998</t>
  </si>
  <si>
    <t>Přesun hmot</t>
  </si>
  <si>
    <t>57</t>
  </si>
  <si>
    <t>998223011</t>
  </si>
  <si>
    <t>Přesun hmot pro pozemní komunikace s krytem dlážděným</t>
  </si>
  <si>
    <t>-1347200691</t>
  </si>
  <si>
    <t>Přesun hmot pro pozemní komunikace s krytem dlážděným dopravní vzdálenost do 200 m jakékoliv délky objektu</t>
  </si>
  <si>
    <t>https://podminky.urs.cz/item/CS_URS_2024_01/998223011</t>
  </si>
  <si>
    <t>PSV</t>
  </si>
  <si>
    <t>Práce a dodávky PSV</t>
  </si>
  <si>
    <t>711</t>
  </si>
  <si>
    <t>Izolace proti vodě, vlhkosti a plynům</t>
  </si>
  <si>
    <t>58</t>
  </si>
  <si>
    <t>711161215</t>
  </si>
  <si>
    <t>Izolace proti zemní vlhkosti nopovou fólií svislá, nopek v 20,0 mm, tl do 1,0 mm</t>
  </si>
  <si>
    <t>-1163736698</t>
  </si>
  <si>
    <t>Izolace proti zemní vlhkosti a beztlakové vodě nopovými fóliemi na ploše svislé S vrstva ochranná, odvětrávací a drenážní výška nopku 20,0 mm, tl. fólie do 1,0 mm</t>
  </si>
  <si>
    <t>https://podminky.urs.cz/item/CS_URS_2024_01/711161215</t>
  </si>
  <si>
    <t>"izolace při styku s objektem š.0,5m, včetně dodání nopové fólie" 18*0,5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</si>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</sst>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42" TargetMode="External" /><Relationship Id="rId2" Type="http://schemas.openxmlformats.org/officeDocument/2006/relationships/hyperlink" Target="https://podminky.urs.cz/item/CS_URS_2024_01/113106144" TargetMode="External" /><Relationship Id="rId3" Type="http://schemas.openxmlformats.org/officeDocument/2006/relationships/hyperlink" Target="https://podminky.urs.cz/item/CS_URS_2024_01/113106146" TargetMode="External" /><Relationship Id="rId4" Type="http://schemas.openxmlformats.org/officeDocument/2006/relationships/hyperlink" Target="https://podminky.urs.cz/item/CS_URS_2024_01/113107142" TargetMode="External" /><Relationship Id="rId5" Type="http://schemas.openxmlformats.org/officeDocument/2006/relationships/hyperlink" Target="https://podminky.urs.cz/item/CS_URS_2024_01/113107221" TargetMode="External" /><Relationship Id="rId6" Type="http://schemas.openxmlformats.org/officeDocument/2006/relationships/hyperlink" Target="https://podminky.urs.cz/item/CS_URS_2024_01/113107223" TargetMode="External" /><Relationship Id="rId7" Type="http://schemas.openxmlformats.org/officeDocument/2006/relationships/hyperlink" Target="https://podminky.urs.cz/item/CS_URS_2024_01/113107224" TargetMode="External" /><Relationship Id="rId8" Type="http://schemas.openxmlformats.org/officeDocument/2006/relationships/hyperlink" Target="https://podminky.urs.cz/item/CS_URS_2024_01/113107330" TargetMode="External" /><Relationship Id="rId9" Type="http://schemas.openxmlformats.org/officeDocument/2006/relationships/hyperlink" Target="https://podminky.urs.cz/item/CS_URS_2024_01/113201112" TargetMode="External" /><Relationship Id="rId10" Type="http://schemas.openxmlformats.org/officeDocument/2006/relationships/hyperlink" Target="https://podminky.urs.cz/item/CS_URS_2024_01/113202111" TargetMode="External" /><Relationship Id="rId11" Type="http://schemas.openxmlformats.org/officeDocument/2006/relationships/hyperlink" Target="https://podminky.urs.cz/item/CS_URS_2024_01/113204111" TargetMode="External" /><Relationship Id="rId12" Type="http://schemas.openxmlformats.org/officeDocument/2006/relationships/hyperlink" Target="https://podminky.urs.cz/item/CS_URS_2024_01/122251102" TargetMode="External" /><Relationship Id="rId13" Type="http://schemas.openxmlformats.org/officeDocument/2006/relationships/hyperlink" Target="https://podminky.urs.cz/item/CS_URS_2024_01/162751117" TargetMode="External" /><Relationship Id="rId14" Type="http://schemas.openxmlformats.org/officeDocument/2006/relationships/hyperlink" Target="https://podminky.urs.cz/item/CS_URS_2024_01/17120123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74151101" TargetMode="External" /><Relationship Id="rId17" Type="http://schemas.openxmlformats.org/officeDocument/2006/relationships/hyperlink" Target="https://podminky.urs.cz/item/CS_URS_2024_01/181311103" TargetMode="External" /><Relationship Id="rId18" Type="http://schemas.openxmlformats.org/officeDocument/2006/relationships/hyperlink" Target="https://podminky.urs.cz/item/CS_URS_2024_01/181411131" TargetMode="External" /><Relationship Id="rId19" Type="http://schemas.openxmlformats.org/officeDocument/2006/relationships/hyperlink" Target="https://podminky.urs.cz/item/CS_URS_2024_01/181951112" TargetMode="External" /><Relationship Id="rId20" Type="http://schemas.openxmlformats.org/officeDocument/2006/relationships/hyperlink" Target="https://podminky.urs.cz/item/CS_URS_2024_01/564851111" TargetMode="External" /><Relationship Id="rId21" Type="http://schemas.openxmlformats.org/officeDocument/2006/relationships/hyperlink" Target="https://podminky.urs.cz/item/CS_URS_2024_01/567114131" TargetMode="External" /><Relationship Id="rId22" Type="http://schemas.openxmlformats.org/officeDocument/2006/relationships/hyperlink" Target="https://podminky.urs.cz/item/CS_URS_2024_01/573191111" TargetMode="External" /><Relationship Id="rId23" Type="http://schemas.openxmlformats.org/officeDocument/2006/relationships/hyperlink" Target="https://podminky.urs.cz/item/CS_URS_2024_01/581114113" TargetMode="External" /><Relationship Id="rId24" Type="http://schemas.openxmlformats.org/officeDocument/2006/relationships/hyperlink" Target="https://podminky.urs.cz/item/CS_URS_2024_01/596211213" TargetMode="External" /><Relationship Id="rId25" Type="http://schemas.openxmlformats.org/officeDocument/2006/relationships/hyperlink" Target="https://podminky.urs.cz/item/CS_URS_2024_01/596412210" TargetMode="External" /><Relationship Id="rId26" Type="http://schemas.openxmlformats.org/officeDocument/2006/relationships/hyperlink" Target="https://podminky.urs.cz/item/CS_URS_2024_01/596811220" TargetMode="External" /><Relationship Id="rId27" Type="http://schemas.openxmlformats.org/officeDocument/2006/relationships/hyperlink" Target="https://podminky.urs.cz/item/CS_URS_2024_01/637121111" TargetMode="External" /><Relationship Id="rId28" Type="http://schemas.openxmlformats.org/officeDocument/2006/relationships/hyperlink" Target="https://podminky.urs.cz/item/CS_URS_2024_01/899401112" TargetMode="External" /><Relationship Id="rId29" Type="http://schemas.openxmlformats.org/officeDocument/2006/relationships/hyperlink" Target="https://podminky.urs.cz/item/CS_URS_2024_01/915491211" TargetMode="External" /><Relationship Id="rId30" Type="http://schemas.openxmlformats.org/officeDocument/2006/relationships/hyperlink" Target="https://podminky.urs.cz/item/CS_URS_2024_01/916131213" TargetMode="External" /><Relationship Id="rId31" Type="http://schemas.openxmlformats.org/officeDocument/2006/relationships/hyperlink" Target="https://podminky.urs.cz/item/CS_URS_2024_01/916231213" TargetMode="External" /><Relationship Id="rId32" Type="http://schemas.openxmlformats.org/officeDocument/2006/relationships/hyperlink" Target="https://podminky.urs.cz/item/CS_URS_2024_01/919732221" TargetMode="External" /><Relationship Id="rId33" Type="http://schemas.openxmlformats.org/officeDocument/2006/relationships/hyperlink" Target="https://podminky.urs.cz/item/CS_URS_2024_01/919735112" TargetMode="External" /><Relationship Id="rId34" Type="http://schemas.openxmlformats.org/officeDocument/2006/relationships/hyperlink" Target="https://podminky.urs.cz/item/CS_URS_2024_01/919735113" TargetMode="External" /><Relationship Id="rId35" Type="http://schemas.openxmlformats.org/officeDocument/2006/relationships/hyperlink" Target="https://podminky.urs.cz/item/CS_URS_2024_01/919735122" TargetMode="External" /><Relationship Id="rId36" Type="http://schemas.openxmlformats.org/officeDocument/2006/relationships/hyperlink" Target="https://podminky.urs.cz/item/CS_URS_2024_01/979054441" TargetMode="External" /><Relationship Id="rId37" Type="http://schemas.openxmlformats.org/officeDocument/2006/relationships/hyperlink" Target="https://podminky.urs.cz/item/CS_URS_2024_01/979054451" TargetMode="External" /><Relationship Id="rId38" Type="http://schemas.openxmlformats.org/officeDocument/2006/relationships/hyperlink" Target="https://podminky.urs.cz/item/CS_URS_2024_01/997211511" TargetMode="External" /><Relationship Id="rId39" Type="http://schemas.openxmlformats.org/officeDocument/2006/relationships/hyperlink" Target="https://podminky.urs.cz/item/CS_URS_2024_01/997211519" TargetMode="External" /><Relationship Id="rId40" Type="http://schemas.openxmlformats.org/officeDocument/2006/relationships/hyperlink" Target="https://podminky.urs.cz/item/CS_URS_2024_01/997221861" TargetMode="External" /><Relationship Id="rId41" Type="http://schemas.openxmlformats.org/officeDocument/2006/relationships/hyperlink" Target="https://podminky.urs.cz/item/CS_URS_2024_01/997221873" TargetMode="External" /><Relationship Id="rId42" Type="http://schemas.openxmlformats.org/officeDocument/2006/relationships/hyperlink" Target="https://podminky.urs.cz/item/CS_URS_2024_01/997221875" TargetMode="External" /><Relationship Id="rId43" Type="http://schemas.openxmlformats.org/officeDocument/2006/relationships/hyperlink" Target="https://podminky.urs.cz/item/CS_URS_2024_01/998223011" TargetMode="External" /><Relationship Id="rId44" Type="http://schemas.openxmlformats.org/officeDocument/2006/relationships/hyperlink" Target="https://podminky.urs.cz/item/CS_URS_2024_01/711161215" TargetMode="External" /><Relationship Id="rId4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030-23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Jaselská, Družstevní, chodník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27. 2. 2024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Chodník'!J30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Chodník'!P126</f>
        <v>0</v>
      </c>
      <c r="AV95" s="129">
        <f>'SO 101 - Chodník'!J33</f>
        <v>0</v>
      </c>
      <c r="AW95" s="129">
        <f>'SO 101 - Chodník'!J34</f>
        <v>0</v>
      </c>
      <c r="AX95" s="129">
        <f>'SO 101 - Chodník'!J35</f>
        <v>0</v>
      </c>
      <c r="AY95" s="129">
        <f>'SO 101 - Chodník'!J36</f>
        <v>0</v>
      </c>
      <c r="AZ95" s="129">
        <f>'SO 101 - Chodník'!F33</f>
        <v>0</v>
      </c>
      <c r="BA95" s="129">
        <f>'SO 101 - Chodník'!F34</f>
        <v>0</v>
      </c>
      <c r="BB95" s="129">
        <f>'SO 101 - Chodník'!F35</f>
        <v>0</v>
      </c>
      <c r="BC95" s="129">
        <f>'SO 101 - Chodník'!F36</f>
        <v>0</v>
      </c>
      <c r="BD95" s="131">
        <f>'SO 101 - Chodník'!F37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QPEVHfP9oUpCsNhJAxowu2g7FvXnoVYMeUrlyvBc7RDu/jVvRTCa0VGCTJWkdtg5I3nxKdKq4NKhR/ObQVetzA==" hashValue="qzSleiFOF3SkMKDslOZD092ykEUWPDGsSTlcMdKj8CJDVCB2qMiuFSbYdLESEtwwiI1gUVugfCSz/4C0GW3Fv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Jaselská, Družstevní,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27. 2. 2024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ROUND((SUM(BE126:BE394)),  2)</f>
        <v>0</v>
      </c>
      <c r="G33" s="39"/>
      <c r="H33" s="39"/>
      <c r="I33" s="156">
        <v>0.20999999999999999</v>
      </c>
      <c r="J33" s="155">
        <f>ROUND(((SUM(BE126:BE394))*I33),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ROUND((SUM(BF126:BF394)),  2)</f>
        <v>0</v>
      </c>
      <c r="G34" s="39"/>
      <c r="H34" s="39"/>
      <c r="I34" s="156">
        <v>0.12</v>
      </c>
      <c r="J34" s="155">
        <f>ROUND(((SUM(BF126:BF394))*I34),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ROUND((SUM(BG126:BG394)),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ROUND((SUM(BH126:BH394)),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ROUND((SUM(BI126:BI394)),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Jaselská, Družstevní,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Chodník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27. 2. 2024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J276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J286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J345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J385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108</v>
      </c>
      <c r="E105" s="183"/>
      <c r="F105" s="183"/>
      <c r="G105" s="183"/>
      <c r="H105" s="183"/>
      <c r="I105" s="183"/>
      <c r="J105" s="184">
        <f>J389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J390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/>
    <row r="110" hidden="1"/>
    <row r="111" hidden="1"/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Břeclav - ul. Jaselská, Družstevní, chodník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101 - Chodník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F12</f>
        <v>Břeclav</v>
      </c>
      <c r="G120" s="41"/>
      <c r="H120" s="41"/>
      <c r="I120" s="33" t="s">
        <v>24</v>
      </c>
      <c r="J120" s="80" t="str">
        <f>IF(J12="","",J12)</f>
        <v>27. 2. 2024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26</v>
      </c>
      <c r="D122" s="41"/>
      <c r="E122" s="41"/>
      <c r="F122" s="28" t="str">
        <f>E15</f>
        <v>Město Břeclav</v>
      </c>
      <c r="G122" s="41"/>
      <c r="H122" s="41"/>
      <c r="I122" s="33" t="s">
        <v>32</v>
      </c>
      <c r="J122" s="37" t="str">
        <f>E21</f>
        <v>Ing. Bořek Zvědělík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>Ing. Bořek Zvědělík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111</v>
      </c>
      <c r="D125" s="195" t="s">
        <v>62</v>
      </c>
      <c r="E125" s="195" t="s">
        <v>58</v>
      </c>
      <c r="F125" s="195" t="s">
        <v>59</v>
      </c>
      <c r="G125" s="195" t="s">
        <v>112</v>
      </c>
      <c r="H125" s="195" t="s">
        <v>113</v>
      </c>
      <c r="I125" s="195" t="s">
        <v>114</v>
      </c>
      <c r="J125" s="195" t="s">
        <v>97</v>
      </c>
      <c r="K125" s="196" t="s">
        <v>115</v>
      </c>
      <c r="L125" s="197"/>
      <c r="M125" s="101" t="s">
        <v>1</v>
      </c>
      <c r="N125" s="102" t="s">
        <v>41</v>
      </c>
      <c r="O125" s="102" t="s">
        <v>116</v>
      </c>
      <c r="P125" s="102" t="s">
        <v>117</v>
      </c>
      <c r="Q125" s="102" t="s">
        <v>118</v>
      </c>
      <c r="R125" s="102" t="s">
        <v>119</v>
      </c>
      <c r="S125" s="102" t="s">
        <v>120</v>
      </c>
      <c r="T125" s="103" t="s">
        <v>121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122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P127+P389</f>
        <v>0</v>
      </c>
      <c r="Q126" s="105"/>
      <c r="R126" s="200">
        <f>R127+R389</f>
        <v>339.30460679999999</v>
      </c>
      <c r="S126" s="105"/>
      <c r="T126" s="201">
        <f>T127+T389</f>
        <v>689.42899999999997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99</v>
      </c>
      <c r="BK126" s="202">
        <f>BK127+BK389</f>
        <v>0</v>
      </c>
    </row>
    <row r="127" s="12" customFormat="1" ht="25.92" customHeight="1">
      <c r="A127" s="12"/>
      <c r="B127" s="203"/>
      <c r="C127" s="204"/>
      <c r="D127" s="205" t="s">
        <v>76</v>
      </c>
      <c r="E127" s="206" t="s">
        <v>123</v>
      </c>
      <c r="F127" s="206" t="s">
        <v>124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P128+P231+P276+P281+P286+P345+P385</f>
        <v>0</v>
      </c>
      <c r="Q127" s="211"/>
      <c r="R127" s="212">
        <f>R128+R231+R276+R281+R286+R345+R385</f>
        <v>339.29740679999998</v>
      </c>
      <c r="S127" s="211"/>
      <c r="T127" s="213">
        <f>T128+T231+T276+T281+T286+T345+T385</f>
        <v>689.42899999999997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77</v>
      </c>
      <c r="AY127" s="214" t="s">
        <v>125</v>
      </c>
      <c r="BK127" s="216">
        <f>BK128+BK231+BK276+BK281+BK286+BK345+BK385</f>
        <v>0</v>
      </c>
    </row>
    <row r="128" s="12" customFormat="1" ht="22.8" customHeight="1">
      <c r="A128" s="12"/>
      <c r="B128" s="203"/>
      <c r="C128" s="204"/>
      <c r="D128" s="205" t="s">
        <v>76</v>
      </c>
      <c r="E128" s="217" t="s">
        <v>85</v>
      </c>
      <c r="F128" s="217" t="s">
        <v>126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SUM(P129:P230)</f>
        <v>0</v>
      </c>
      <c r="Q128" s="211"/>
      <c r="R128" s="212">
        <f>SUM(R129:R230)</f>
        <v>60.736885000000001</v>
      </c>
      <c r="S128" s="211"/>
      <c r="T128" s="213">
        <f>SUM(T129:T230)</f>
        <v>689.42899999999997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85</v>
      </c>
      <c r="AT128" s="215" t="s">
        <v>76</v>
      </c>
      <c r="AU128" s="215" t="s">
        <v>85</v>
      </c>
      <c r="AY128" s="214" t="s">
        <v>125</v>
      </c>
      <c r="BK128" s="216">
        <f>SUM(BK129:BK230)</f>
        <v>0</v>
      </c>
    </row>
    <row r="129" s="2" customFormat="1" ht="21.75" customHeight="1">
      <c r="A129" s="39"/>
      <c r="B129" s="40"/>
      <c r="C129" s="219" t="s">
        <v>85</v>
      </c>
      <c r="D129" s="219" t="s">
        <v>127</v>
      </c>
      <c r="E129" s="220" t="s">
        <v>128</v>
      </c>
      <c r="F129" s="221" t="s">
        <v>129</v>
      </c>
      <c r="G129" s="222" t="s">
        <v>130</v>
      </c>
      <c r="H129" s="223">
        <v>578</v>
      </c>
      <c r="I129" s="224"/>
      <c r="J129" s="225">
        <f>ROUND(I129*H129,2)</f>
        <v>0</v>
      </c>
      <c r="K129" s="221" t="s">
        <v>131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0.255</v>
      </c>
      <c r="T129" s="229">
        <f>S129*H129</f>
        <v>147.39000000000002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132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132</v>
      </c>
      <c r="BM129" s="230" t="s">
        <v>133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135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2" customFormat="1">
      <c r="A131" s="39"/>
      <c r="B131" s="40"/>
      <c r="C131" s="41"/>
      <c r="D131" s="237" t="s">
        <v>136</v>
      </c>
      <c r="E131" s="41"/>
      <c r="F131" s="238" t="s">
        <v>137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87</v>
      </c>
    </row>
    <row r="132" s="13" customFormat="1">
      <c r="A132" s="13"/>
      <c r="B132" s="239"/>
      <c r="C132" s="240"/>
      <c r="D132" s="232" t="s">
        <v>138</v>
      </c>
      <c r="E132" s="241" t="s">
        <v>1</v>
      </c>
      <c r="F132" s="242" t="s">
        <v>139</v>
      </c>
      <c r="G132" s="240"/>
      <c r="H132" s="243">
        <v>578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138</v>
      </c>
      <c r="AU132" s="249" t="s">
        <v>87</v>
      </c>
      <c r="AV132" s="13" t="s">
        <v>87</v>
      </c>
      <c r="AW132" s="13" t="s">
        <v>34</v>
      </c>
      <c r="AX132" s="13" t="s">
        <v>85</v>
      </c>
      <c r="AY132" s="249" t="s">
        <v>125</v>
      </c>
    </row>
    <row r="133" s="2" customFormat="1" ht="16.5" customHeight="1">
      <c r="A133" s="39"/>
      <c r="B133" s="40"/>
      <c r="C133" s="219" t="s">
        <v>87</v>
      </c>
      <c r="D133" s="219" t="s">
        <v>127</v>
      </c>
      <c r="E133" s="220" t="s">
        <v>140</v>
      </c>
      <c r="F133" s="221" t="s">
        <v>141</v>
      </c>
      <c r="G133" s="222" t="s">
        <v>130</v>
      </c>
      <c r="H133" s="223">
        <v>205</v>
      </c>
      <c r="I133" s="224"/>
      <c r="J133" s="225">
        <f>ROUND(I133*H133,2)</f>
        <v>0</v>
      </c>
      <c r="K133" s="221" t="s">
        <v>131</v>
      </c>
      <c r="L133" s="45"/>
      <c r="M133" s="226" t="s">
        <v>1</v>
      </c>
      <c r="N133" s="227" t="s">
        <v>42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0.26000000000000001</v>
      </c>
      <c r="T133" s="229">
        <f>S133*H133</f>
        <v>53.300000000000004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132</v>
      </c>
      <c r="AT133" s="230" t="s">
        <v>127</v>
      </c>
      <c r="AU133" s="230" t="s">
        <v>87</v>
      </c>
      <c r="AY133" s="18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85</v>
      </c>
      <c r="BK133" s="231">
        <f>ROUND(I133*H133,2)</f>
        <v>0</v>
      </c>
      <c r="BL133" s="18" t="s">
        <v>132</v>
      </c>
      <c r="BM133" s="230" t="s">
        <v>142</v>
      </c>
    </row>
    <row r="134" s="2" customFormat="1">
      <c r="A134" s="39"/>
      <c r="B134" s="40"/>
      <c r="C134" s="41"/>
      <c r="D134" s="232" t="s">
        <v>134</v>
      </c>
      <c r="E134" s="41"/>
      <c r="F134" s="233" t="s">
        <v>143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87</v>
      </c>
    </row>
    <row r="135" s="2" customFormat="1">
      <c r="A135" s="39"/>
      <c r="B135" s="40"/>
      <c r="C135" s="41"/>
      <c r="D135" s="237" t="s">
        <v>136</v>
      </c>
      <c r="E135" s="41"/>
      <c r="F135" s="238" t="s">
        <v>144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87</v>
      </c>
    </row>
    <row r="136" s="13" customFormat="1">
      <c r="A136" s="13"/>
      <c r="B136" s="239"/>
      <c r="C136" s="240"/>
      <c r="D136" s="232" t="s">
        <v>138</v>
      </c>
      <c r="E136" s="241" t="s">
        <v>1</v>
      </c>
      <c r="F136" s="242" t="s">
        <v>145</v>
      </c>
      <c r="G136" s="240"/>
      <c r="H136" s="243">
        <v>205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138</v>
      </c>
      <c r="AU136" s="249" t="s">
        <v>87</v>
      </c>
      <c r="AV136" s="13" t="s">
        <v>87</v>
      </c>
      <c r="AW136" s="13" t="s">
        <v>34</v>
      </c>
      <c r="AX136" s="13" t="s">
        <v>85</v>
      </c>
      <c r="AY136" s="249" t="s">
        <v>125</v>
      </c>
    </row>
    <row r="137" s="2" customFormat="1" ht="16.5" customHeight="1">
      <c r="A137" s="39"/>
      <c r="B137" s="40"/>
      <c r="C137" s="219" t="s">
        <v>146</v>
      </c>
      <c r="D137" s="219" t="s">
        <v>127</v>
      </c>
      <c r="E137" s="220" t="s">
        <v>147</v>
      </c>
      <c r="F137" s="221" t="s">
        <v>148</v>
      </c>
      <c r="G137" s="222" t="s">
        <v>130</v>
      </c>
      <c r="H137" s="223">
        <v>4</v>
      </c>
      <c r="I137" s="224"/>
      <c r="J137" s="225">
        <f>ROUND(I137*H137,2)</f>
        <v>0</v>
      </c>
      <c r="K137" s="221" t="s">
        <v>131</v>
      </c>
      <c r="L137" s="45"/>
      <c r="M137" s="226" t="s">
        <v>1</v>
      </c>
      <c r="N137" s="227" t="s">
        <v>42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0.22500000000000001</v>
      </c>
      <c r="T137" s="229">
        <f>S137*H137</f>
        <v>0.90000000000000002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132</v>
      </c>
      <c r="AT137" s="230" t="s">
        <v>127</v>
      </c>
      <c r="AU137" s="230" t="s">
        <v>87</v>
      </c>
      <c r="AY137" s="18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85</v>
      </c>
      <c r="BK137" s="231">
        <f>ROUND(I137*H137,2)</f>
        <v>0</v>
      </c>
      <c r="BL137" s="18" t="s">
        <v>132</v>
      </c>
      <c r="BM137" s="230" t="s">
        <v>149</v>
      </c>
    </row>
    <row r="138" s="2" customFormat="1">
      <c r="A138" s="39"/>
      <c r="B138" s="40"/>
      <c r="C138" s="41"/>
      <c r="D138" s="232" t="s">
        <v>134</v>
      </c>
      <c r="E138" s="41"/>
      <c r="F138" s="233" t="s">
        <v>150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87</v>
      </c>
    </row>
    <row r="139" s="2" customFormat="1">
      <c r="A139" s="39"/>
      <c r="B139" s="40"/>
      <c r="C139" s="41"/>
      <c r="D139" s="237" t="s">
        <v>136</v>
      </c>
      <c r="E139" s="41"/>
      <c r="F139" s="238" t="s">
        <v>151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87</v>
      </c>
    </row>
    <row r="140" s="13" customFormat="1">
      <c r="A140" s="13"/>
      <c r="B140" s="239"/>
      <c r="C140" s="240"/>
      <c r="D140" s="232" t="s">
        <v>138</v>
      </c>
      <c r="E140" s="241" t="s">
        <v>1</v>
      </c>
      <c r="F140" s="242" t="s">
        <v>152</v>
      </c>
      <c r="G140" s="240"/>
      <c r="H140" s="243">
        <v>4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138</v>
      </c>
      <c r="AU140" s="249" t="s">
        <v>87</v>
      </c>
      <c r="AV140" s="13" t="s">
        <v>87</v>
      </c>
      <c r="AW140" s="13" t="s">
        <v>34</v>
      </c>
      <c r="AX140" s="13" t="s">
        <v>85</v>
      </c>
      <c r="AY140" s="249" t="s">
        <v>125</v>
      </c>
    </row>
    <row r="141" s="2" customFormat="1" ht="16.5" customHeight="1">
      <c r="A141" s="39"/>
      <c r="B141" s="40"/>
      <c r="C141" s="219" t="s">
        <v>132</v>
      </c>
      <c r="D141" s="219" t="s">
        <v>127</v>
      </c>
      <c r="E141" s="220" t="s">
        <v>153</v>
      </c>
      <c r="F141" s="221" t="s">
        <v>154</v>
      </c>
      <c r="G141" s="222" t="s">
        <v>130</v>
      </c>
      <c r="H141" s="223">
        <v>11</v>
      </c>
      <c r="I141" s="224"/>
      <c r="J141" s="225">
        <f>ROUND(I141*H141,2)</f>
        <v>0</v>
      </c>
      <c r="K141" s="221" t="s">
        <v>131</v>
      </c>
      <c r="L141" s="45"/>
      <c r="M141" s="226" t="s">
        <v>1</v>
      </c>
      <c r="N141" s="227" t="s">
        <v>42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0.22</v>
      </c>
      <c r="T141" s="229">
        <f>S141*H141</f>
        <v>2.4199999999999999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132</v>
      </c>
      <c r="AT141" s="230" t="s">
        <v>127</v>
      </c>
      <c r="AU141" s="230" t="s">
        <v>87</v>
      </c>
      <c r="AY141" s="18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85</v>
      </c>
      <c r="BK141" s="231">
        <f>ROUND(I141*H141,2)</f>
        <v>0</v>
      </c>
      <c r="BL141" s="18" t="s">
        <v>132</v>
      </c>
      <c r="BM141" s="230" t="s">
        <v>155</v>
      </c>
    </row>
    <row r="142" s="2" customFormat="1">
      <c r="A142" s="39"/>
      <c r="B142" s="40"/>
      <c r="C142" s="41"/>
      <c r="D142" s="232" t="s">
        <v>134</v>
      </c>
      <c r="E142" s="41"/>
      <c r="F142" s="233" t="s">
        <v>156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87</v>
      </c>
    </row>
    <row r="143" s="2" customFormat="1">
      <c r="A143" s="39"/>
      <c r="B143" s="40"/>
      <c r="C143" s="41"/>
      <c r="D143" s="237" t="s">
        <v>136</v>
      </c>
      <c r="E143" s="41"/>
      <c r="F143" s="238" t="s">
        <v>157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158</v>
      </c>
      <c r="G144" s="240"/>
      <c r="H144" s="243">
        <v>11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125</v>
      </c>
    </row>
    <row r="145" s="2" customFormat="1" ht="16.5" customHeight="1">
      <c r="A145" s="39"/>
      <c r="B145" s="40"/>
      <c r="C145" s="219" t="s">
        <v>159</v>
      </c>
      <c r="D145" s="219" t="s">
        <v>127</v>
      </c>
      <c r="E145" s="220" t="s">
        <v>160</v>
      </c>
      <c r="F145" s="221" t="s">
        <v>161</v>
      </c>
      <c r="G145" s="222" t="s">
        <v>130</v>
      </c>
      <c r="H145" s="223">
        <v>215.19999999999999</v>
      </c>
      <c r="I145" s="224"/>
      <c r="J145" s="225">
        <f>ROUND(I145*H145,2)</f>
        <v>0</v>
      </c>
      <c r="K145" s="221" t="s">
        <v>131</v>
      </c>
      <c r="L145" s="45"/>
      <c r="M145" s="226" t="s">
        <v>1</v>
      </c>
      <c r="N145" s="227" t="s">
        <v>42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0.17000000000000001</v>
      </c>
      <c r="T145" s="229">
        <f>S145*H145</f>
        <v>36.584000000000003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132</v>
      </c>
      <c r="AT145" s="230" t="s">
        <v>127</v>
      </c>
      <c r="AU145" s="230" t="s">
        <v>87</v>
      </c>
      <c r="AY145" s="18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85</v>
      </c>
      <c r="BK145" s="231">
        <f>ROUND(I145*H145,2)</f>
        <v>0</v>
      </c>
      <c r="BL145" s="18" t="s">
        <v>132</v>
      </c>
      <c r="BM145" s="230" t="s">
        <v>162</v>
      </c>
    </row>
    <row r="146" s="2" customFormat="1">
      <c r="A146" s="39"/>
      <c r="B146" s="40"/>
      <c r="C146" s="41"/>
      <c r="D146" s="232" t="s">
        <v>134</v>
      </c>
      <c r="E146" s="41"/>
      <c r="F146" s="233" t="s">
        <v>163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87</v>
      </c>
    </row>
    <row r="147" s="2" customFormat="1">
      <c r="A147" s="39"/>
      <c r="B147" s="40"/>
      <c r="C147" s="41"/>
      <c r="D147" s="237" t="s">
        <v>136</v>
      </c>
      <c r="E147" s="41"/>
      <c r="F147" s="238" t="s">
        <v>164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87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165</v>
      </c>
      <c r="G148" s="240"/>
      <c r="H148" s="243">
        <v>14.949999999999999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87</v>
      </c>
      <c r="AV148" s="13" t="s">
        <v>87</v>
      </c>
      <c r="AW148" s="13" t="s">
        <v>34</v>
      </c>
      <c r="AX148" s="13" t="s">
        <v>77</v>
      </c>
      <c r="AY148" s="249" t="s">
        <v>125</v>
      </c>
    </row>
    <row r="149" s="13" customFormat="1">
      <c r="A149" s="13"/>
      <c r="B149" s="239"/>
      <c r="C149" s="240"/>
      <c r="D149" s="232" t="s">
        <v>138</v>
      </c>
      <c r="E149" s="241" t="s">
        <v>1</v>
      </c>
      <c r="F149" s="242" t="s">
        <v>166</v>
      </c>
      <c r="G149" s="240"/>
      <c r="H149" s="243">
        <v>200.25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138</v>
      </c>
      <c r="AU149" s="249" t="s">
        <v>87</v>
      </c>
      <c r="AV149" s="13" t="s">
        <v>87</v>
      </c>
      <c r="AW149" s="13" t="s">
        <v>34</v>
      </c>
      <c r="AX149" s="13" t="s">
        <v>77</v>
      </c>
      <c r="AY149" s="249" t="s">
        <v>125</v>
      </c>
    </row>
    <row r="150" s="14" customFormat="1">
      <c r="A150" s="14"/>
      <c r="B150" s="250"/>
      <c r="C150" s="251"/>
      <c r="D150" s="232" t="s">
        <v>138</v>
      </c>
      <c r="E150" s="252" t="s">
        <v>1</v>
      </c>
      <c r="F150" s="253" t="s">
        <v>167</v>
      </c>
      <c r="G150" s="251"/>
      <c r="H150" s="254">
        <v>215.19999999999999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0" t="s">
        <v>138</v>
      </c>
      <c r="AU150" s="260" t="s">
        <v>87</v>
      </c>
      <c r="AV150" s="14" t="s">
        <v>132</v>
      </c>
      <c r="AW150" s="14" t="s">
        <v>34</v>
      </c>
      <c r="AX150" s="14" t="s">
        <v>85</v>
      </c>
      <c r="AY150" s="260" t="s">
        <v>125</v>
      </c>
    </row>
    <row r="151" s="2" customFormat="1" ht="16.5" customHeight="1">
      <c r="A151" s="39"/>
      <c r="B151" s="40"/>
      <c r="C151" s="261" t="s">
        <v>168</v>
      </c>
      <c r="D151" s="261" t="s">
        <v>169</v>
      </c>
      <c r="E151" s="262" t="s">
        <v>170</v>
      </c>
      <c r="F151" s="263" t="s">
        <v>171</v>
      </c>
      <c r="G151" s="264" t="s">
        <v>172</v>
      </c>
      <c r="H151" s="265">
        <v>33.189999999999998</v>
      </c>
      <c r="I151" s="266"/>
      <c r="J151" s="267">
        <f>ROUND(I151*H151,2)</f>
        <v>0</v>
      </c>
      <c r="K151" s="263" t="s">
        <v>131</v>
      </c>
      <c r="L151" s="268"/>
      <c r="M151" s="269" t="s">
        <v>1</v>
      </c>
      <c r="N151" s="270" t="s">
        <v>42</v>
      </c>
      <c r="O151" s="92"/>
      <c r="P151" s="228">
        <f>O151*H151</f>
        <v>0</v>
      </c>
      <c r="Q151" s="228">
        <v>1</v>
      </c>
      <c r="R151" s="228">
        <f>Q151*H151</f>
        <v>33.189999999999998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173</v>
      </c>
      <c r="AT151" s="230" t="s">
        <v>169</v>
      </c>
      <c r="AU151" s="230" t="s">
        <v>87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85</v>
      </c>
      <c r="BK151" s="231">
        <f>ROUND(I151*H151,2)</f>
        <v>0</v>
      </c>
      <c r="BL151" s="18" t="s">
        <v>132</v>
      </c>
      <c r="BM151" s="230" t="s">
        <v>174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171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87</v>
      </c>
    </row>
    <row r="153" s="13" customFormat="1">
      <c r="A153" s="13"/>
      <c r="B153" s="239"/>
      <c r="C153" s="240"/>
      <c r="D153" s="232" t="s">
        <v>138</v>
      </c>
      <c r="E153" s="241" t="s">
        <v>1</v>
      </c>
      <c r="F153" s="242" t="s">
        <v>175</v>
      </c>
      <c r="G153" s="240"/>
      <c r="H153" s="243">
        <v>2.8599999999999999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138</v>
      </c>
      <c r="AU153" s="249" t="s">
        <v>87</v>
      </c>
      <c r="AV153" s="13" t="s">
        <v>87</v>
      </c>
      <c r="AW153" s="13" t="s">
        <v>34</v>
      </c>
      <c r="AX153" s="13" t="s">
        <v>77</v>
      </c>
      <c r="AY153" s="249" t="s">
        <v>125</v>
      </c>
    </row>
    <row r="154" s="13" customFormat="1">
      <c r="A154" s="13"/>
      <c r="B154" s="239"/>
      <c r="C154" s="240"/>
      <c r="D154" s="232" t="s">
        <v>138</v>
      </c>
      <c r="E154" s="241" t="s">
        <v>1</v>
      </c>
      <c r="F154" s="242" t="s">
        <v>176</v>
      </c>
      <c r="G154" s="240"/>
      <c r="H154" s="243">
        <v>30.329999999999998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138</v>
      </c>
      <c r="AU154" s="249" t="s">
        <v>87</v>
      </c>
      <c r="AV154" s="13" t="s">
        <v>87</v>
      </c>
      <c r="AW154" s="13" t="s">
        <v>34</v>
      </c>
      <c r="AX154" s="13" t="s">
        <v>77</v>
      </c>
      <c r="AY154" s="249" t="s">
        <v>125</v>
      </c>
    </row>
    <row r="155" s="14" customFormat="1">
      <c r="A155" s="14"/>
      <c r="B155" s="250"/>
      <c r="C155" s="251"/>
      <c r="D155" s="232" t="s">
        <v>138</v>
      </c>
      <c r="E155" s="252" t="s">
        <v>1</v>
      </c>
      <c r="F155" s="253" t="s">
        <v>167</v>
      </c>
      <c r="G155" s="251"/>
      <c r="H155" s="254">
        <v>33.189999999999998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138</v>
      </c>
      <c r="AU155" s="260" t="s">
        <v>87</v>
      </c>
      <c r="AV155" s="14" t="s">
        <v>132</v>
      </c>
      <c r="AW155" s="14" t="s">
        <v>34</v>
      </c>
      <c r="AX155" s="14" t="s">
        <v>85</v>
      </c>
      <c r="AY155" s="260" t="s">
        <v>125</v>
      </c>
    </row>
    <row r="156" s="2" customFormat="1" ht="16.5" customHeight="1">
      <c r="A156" s="39"/>
      <c r="B156" s="40"/>
      <c r="C156" s="219" t="s">
        <v>177</v>
      </c>
      <c r="D156" s="219" t="s">
        <v>127</v>
      </c>
      <c r="E156" s="220" t="s">
        <v>178</v>
      </c>
      <c r="F156" s="221" t="s">
        <v>179</v>
      </c>
      <c r="G156" s="222" t="s">
        <v>130</v>
      </c>
      <c r="H156" s="223">
        <v>493</v>
      </c>
      <c r="I156" s="224"/>
      <c r="J156" s="225">
        <f>ROUND(I156*H156,2)</f>
        <v>0</v>
      </c>
      <c r="K156" s="221" t="s">
        <v>131</v>
      </c>
      <c r="L156" s="45"/>
      <c r="M156" s="226" t="s">
        <v>1</v>
      </c>
      <c r="N156" s="227" t="s">
        <v>42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0.44</v>
      </c>
      <c r="T156" s="229">
        <f>S156*H156</f>
        <v>216.91999999999999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132</v>
      </c>
      <c r="AT156" s="230" t="s">
        <v>127</v>
      </c>
      <c r="AU156" s="230" t="s">
        <v>87</v>
      </c>
      <c r="AY156" s="18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85</v>
      </c>
      <c r="BK156" s="231">
        <f>ROUND(I156*H156,2)</f>
        <v>0</v>
      </c>
      <c r="BL156" s="18" t="s">
        <v>132</v>
      </c>
      <c r="BM156" s="230" t="s">
        <v>180</v>
      </c>
    </row>
    <row r="157" s="2" customFormat="1">
      <c r="A157" s="39"/>
      <c r="B157" s="40"/>
      <c r="C157" s="41"/>
      <c r="D157" s="232" t="s">
        <v>134</v>
      </c>
      <c r="E157" s="41"/>
      <c r="F157" s="233" t="s">
        <v>181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134</v>
      </c>
      <c r="AU157" s="18" t="s">
        <v>87</v>
      </c>
    </row>
    <row r="158" s="2" customFormat="1">
      <c r="A158" s="39"/>
      <c r="B158" s="40"/>
      <c r="C158" s="41"/>
      <c r="D158" s="237" t="s">
        <v>136</v>
      </c>
      <c r="E158" s="41"/>
      <c r="F158" s="238" t="s">
        <v>182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87</v>
      </c>
    </row>
    <row r="159" s="13" customFormat="1">
      <c r="A159" s="13"/>
      <c r="B159" s="239"/>
      <c r="C159" s="240"/>
      <c r="D159" s="232" t="s">
        <v>138</v>
      </c>
      <c r="E159" s="241" t="s">
        <v>1</v>
      </c>
      <c r="F159" s="242" t="s">
        <v>183</v>
      </c>
      <c r="G159" s="240"/>
      <c r="H159" s="243">
        <v>493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138</v>
      </c>
      <c r="AU159" s="249" t="s">
        <v>87</v>
      </c>
      <c r="AV159" s="13" t="s">
        <v>87</v>
      </c>
      <c r="AW159" s="13" t="s">
        <v>34</v>
      </c>
      <c r="AX159" s="13" t="s">
        <v>85</v>
      </c>
      <c r="AY159" s="249" t="s">
        <v>125</v>
      </c>
    </row>
    <row r="160" s="2" customFormat="1" ht="16.5" customHeight="1">
      <c r="A160" s="39"/>
      <c r="B160" s="40"/>
      <c r="C160" s="219" t="s">
        <v>173</v>
      </c>
      <c r="D160" s="219" t="s">
        <v>127</v>
      </c>
      <c r="E160" s="220" t="s">
        <v>184</v>
      </c>
      <c r="F160" s="221" t="s">
        <v>185</v>
      </c>
      <c r="G160" s="222" t="s">
        <v>130</v>
      </c>
      <c r="H160" s="223">
        <v>337</v>
      </c>
      <c r="I160" s="224"/>
      <c r="J160" s="225">
        <f>ROUND(I160*H160,2)</f>
        <v>0</v>
      </c>
      <c r="K160" s="221" t="s">
        <v>131</v>
      </c>
      <c r="L160" s="45"/>
      <c r="M160" s="226" t="s">
        <v>1</v>
      </c>
      <c r="N160" s="227" t="s">
        <v>42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0.57999999999999996</v>
      </c>
      <c r="T160" s="229">
        <f>S160*H160</f>
        <v>195.45999999999998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132</v>
      </c>
      <c r="AT160" s="230" t="s">
        <v>127</v>
      </c>
      <c r="AU160" s="230" t="s">
        <v>87</v>
      </c>
      <c r="AY160" s="18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85</v>
      </c>
      <c r="BK160" s="231">
        <f>ROUND(I160*H160,2)</f>
        <v>0</v>
      </c>
      <c r="BL160" s="18" t="s">
        <v>132</v>
      </c>
      <c r="BM160" s="230" t="s">
        <v>186</v>
      </c>
    </row>
    <row r="161" s="2" customFormat="1">
      <c r="A161" s="39"/>
      <c r="B161" s="40"/>
      <c r="C161" s="41"/>
      <c r="D161" s="232" t="s">
        <v>134</v>
      </c>
      <c r="E161" s="41"/>
      <c r="F161" s="233" t="s">
        <v>187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87</v>
      </c>
    </row>
    <row r="162" s="2" customFormat="1">
      <c r="A162" s="39"/>
      <c r="B162" s="40"/>
      <c r="C162" s="41"/>
      <c r="D162" s="237" t="s">
        <v>136</v>
      </c>
      <c r="E162" s="41"/>
      <c r="F162" s="238" t="s">
        <v>188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87</v>
      </c>
    </row>
    <row r="163" s="13" customFormat="1">
      <c r="A163" s="13"/>
      <c r="B163" s="239"/>
      <c r="C163" s="240"/>
      <c r="D163" s="232" t="s">
        <v>138</v>
      </c>
      <c r="E163" s="241" t="s">
        <v>1</v>
      </c>
      <c r="F163" s="242" t="s">
        <v>189</v>
      </c>
      <c r="G163" s="240"/>
      <c r="H163" s="243">
        <v>205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138</v>
      </c>
      <c r="AU163" s="249" t="s">
        <v>87</v>
      </c>
      <c r="AV163" s="13" t="s">
        <v>87</v>
      </c>
      <c r="AW163" s="13" t="s">
        <v>34</v>
      </c>
      <c r="AX163" s="13" t="s">
        <v>77</v>
      </c>
      <c r="AY163" s="249" t="s">
        <v>125</v>
      </c>
    </row>
    <row r="164" s="13" customFormat="1">
      <c r="A164" s="13"/>
      <c r="B164" s="239"/>
      <c r="C164" s="240"/>
      <c r="D164" s="232" t="s">
        <v>138</v>
      </c>
      <c r="E164" s="241" t="s">
        <v>1</v>
      </c>
      <c r="F164" s="242" t="s">
        <v>190</v>
      </c>
      <c r="G164" s="240"/>
      <c r="H164" s="243">
        <v>85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138</v>
      </c>
      <c r="AU164" s="249" t="s">
        <v>87</v>
      </c>
      <c r="AV164" s="13" t="s">
        <v>87</v>
      </c>
      <c r="AW164" s="13" t="s">
        <v>34</v>
      </c>
      <c r="AX164" s="13" t="s">
        <v>77</v>
      </c>
      <c r="AY164" s="249" t="s">
        <v>125</v>
      </c>
    </row>
    <row r="165" s="13" customFormat="1">
      <c r="A165" s="13"/>
      <c r="B165" s="239"/>
      <c r="C165" s="240"/>
      <c r="D165" s="232" t="s">
        <v>138</v>
      </c>
      <c r="E165" s="241" t="s">
        <v>1</v>
      </c>
      <c r="F165" s="242" t="s">
        <v>191</v>
      </c>
      <c r="G165" s="240"/>
      <c r="H165" s="243">
        <v>47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138</v>
      </c>
      <c r="AU165" s="249" t="s">
        <v>87</v>
      </c>
      <c r="AV165" s="13" t="s">
        <v>87</v>
      </c>
      <c r="AW165" s="13" t="s">
        <v>34</v>
      </c>
      <c r="AX165" s="13" t="s">
        <v>77</v>
      </c>
      <c r="AY165" s="249" t="s">
        <v>125</v>
      </c>
    </row>
    <row r="166" s="14" customFormat="1">
      <c r="A166" s="14"/>
      <c r="B166" s="250"/>
      <c r="C166" s="251"/>
      <c r="D166" s="232" t="s">
        <v>138</v>
      </c>
      <c r="E166" s="252" t="s">
        <v>1</v>
      </c>
      <c r="F166" s="253" t="s">
        <v>167</v>
      </c>
      <c r="G166" s="251"/>
      <c r="H166" s="254">
        <v>337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0" t="s">
        <v>138</v>
      </c>
      <c r="AU166" s="260" t="s">
        <v>87</v>
      </c>
      <c r="AV166" s="14" t="s">
        <v>132</v>
      </c>
      <c r="AW166" s="14" t="s">
        <v>34</v>
      </c>
      <c r="AX166" s="14" t="s">
        <v>85</v>
      </c>
      <c r="AY166" s="260" t="s">
        <v>125</v>
      </c>
    </row>
    <row r="167" s="2" customFormat="1" ht="16.5" customHeight="1">
      <c r="A167" s="39"/>
      <c r="B167" s="40"/>
      <c r="C167" s="219" t="s">
        <v>192</v>
      </c>
      <c r="D167" s="219" t="s">
        <v>127</v>
      </c>
      <c r="E167" s="220" t="s">
        <v>193</v>
      </c>
      <c r="F167" s="221" t="s">
        <v>194</v>
      </c>
      <c r="G167" s="222" t="s">
        <v>130</v>
      </c>
      <c r="H167" s="223">
        <v>47</v>
      </c>
      <c r="I167" s="224"/>
      <c r="J167" s="225">
        <f>ROUND(I167*H167,2)</f>
        <v>0</v>
      </c>
      <c r="K167" s="221" t="s">
        <v>131</v>
      </c>
      <c r="L167" s="45"/>
      <c r="M167" s="226" t="s">
        <v>1</v>
      </c>
      <c r="N167" s="227" t="s">
        <v>42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0.23999999999999999</v>
      </c>
      <c r="T167" s="229">
        <f>S167*H167</f>
        <v>11.279999999999999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132</v>
      </c>
      <c r="AT167" s="230" t="s">
        <v>127</v>
      </c>
      <c r="AU167" s="230" t="s">
        <v>87</v>
      </c>
      <c r="AY167" s="18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85</v>
      </c>
      <c r="BK167" s="231">
        <f>ROUND(I167*H167,2)</f>
        <v>0</v>
      </c>
      <c r="BL167" s="18" t="s">
        <v>132</v>
      </c>
      <c r="BM167" s="230" t="s">
        <v>195</v>
      </c>
    </row>
    <row r="168" s="2" customFormat="1">
      <c r="A168" s="39"/>
      <c r="B168" s="40"/>
      <c r="C168" s="41"/>
      <c r="D168" s="232" t="s">
        <v>134</v>
      </c>
      <c r="E168" s="41"/>
      <c r="F168" s="233" t="s">
        <v>196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87</v>
      </c>
    </row>
    <row r="169" s="2" customFormat="1">
      <c r="A169" s="39"/>
      <c r="B169" s="40"/>
      <c r="C169" s="41"/>
      <c r="D169" s="237" t="s">
        <v>136</v>
      </c>
      <c r="E169" s="41"/>
      <c r="F169" s="238" t="s">
        <v>197</v>
      </c>
      <c r="G169" s="41"/>
      <c r="H169" s="41"/>
      <c r="I169" s="234"/>
      <c r="J169" s="41"/>
      <c r="K169" s="41"/>
      <c r="L169" s="45"/>
      <c r="M169" s="235"/>
      <c r="N169" s="236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136</v>
      </c>
      <c r="AU169" s="18" t="s">
        <v>87</v>
      </c>
    </row>
    <row r="170" s="13" customFormat="1">
      <c r="A170" s="13"/>
      <c r="B170" s="239"/>
      <c r="C170" s="240"/>
      <c r="D170" s="232" t="s">
        <v>138</v>
      </c>
      <c r="E170" s="241" t="s">
        <v>1</v>
      </c>
      <c r="F170" s="242" t="s">
        <v>198</v>
      </c>
      <c r="G170" s="240"/>
      <c r="H170" s="243">
        <v>47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138</v>
      </c>
      <c r="AU170" s="249" t="s">
        <v>87</v>
      </c>
      <c r="AV170" s="13" t="s">
        <v>87</v>
      </c>
      <c r="AW170" s="13" t="s">
        <v>34</v>
      </c>
      <c r="AX170" s="13" t="s">
        <v>85</v>
      </c>
      <c r="AY170" s="249" t="s">
        <v>125</v>
      </c>
    </row>
    <row r="171" s="2" customFormat="1" ht="16.5" customHeight="1">
      <c r="A171" s="39"/>
      <c r="B171" s="40"/>
      <c r="C171" s="219" t="s">
        <v>199</v>
      </c>
      <c r="D171" s="219" t="s">
        <v>127</v>
      </c>
      <c r="E171" s="220" t="s">
        <v>200</v>
      </c>
      <c r="F171" s="221" t="s">
        <v>201</v>
      </c>
      <c r="G171" s="222" t="s">
        <v>202</v>
      </c>
      <c r="H171" s="223">
        <v>12</v>
      </c>
      <c r="I171" s="224"/>
      <c r="J171" s="225">
        <f>ROUND(I171*H171,2)</f>
        <v>0</v>
      </c>
      <c r="K171" s="221" t="s">
        <v>131</v>
      </c>
      <c r="L171" s="45"/>
      <c r="M171" s="226" t="s">
        <v>1</v>
      </c>
      <c r="N171" s="227" t="s">
        <v>42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0.28999999999999998</v>
      </c>
      <c r="T171" s="229">
        <f>S171*H171</f>
        <v>3.4799999999999995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132</v>
      </c>
      <c r="AT171" s="230" t="s">
        <v>127</v>
      </c>
      <c r="AU171" s="230" t="s">
        <v>87</v>
      </c>
      <c r="AY171" s="18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85</v>
      </c>
      <c r="BK171" s="231">
        <f>ROUND(I171*H171,2)</f>
        <v>0</v>
      </c>
      <c r="BL171" s="18" t="s">
        <v>132</v>
      </c>
      <c r="BM171" s="230" t="s">
        <v>203</v>
      </c>
    </row>
    <row r="172" s="2" customFormat="1">
      <c r="A172" s="39"/>
      <c r="B172" s="40"/>
      <c r="C172" s="41"/>
      <c r="D172" s="232" t="s">
        <v>134</v>
      </c>
      <c r="E172" s="41"/>
      <c r="F172" s="233" t="s">
        <v>204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87</v>
      </c>
    </row>
    <row r="173" s="2" customFormat="1">
      <c r="A173" s="39"/>
      <c r="B173" s="40"/>
      <c r="C173" s="41"/>
      <c r="D173" s="237" t="s">
        <v>136</v>
      </c>
      <c r="E173" s="41"/>
      <c r="F173" s="238" t="s">
        <v>205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136</v>
      </c>
      <c r="AU173" s="18" t="s">
        <v>87</v>
      </c>
    </row>
    <row r="174" s="13" customFormat="1">
      <c r="A174" s="13"/>
      <c r="B174" s="239"/>
      <c r="C174" s="240"/>
      <c r="D174" s="232" t="s">
        <v>138</v>
      </c>
      <c r="E174" s="241" t="s">
        <v>1</v>
      </c>
      <c r="F174" s="242" t="s">
        <v>206</v>
      </c>
      <c r="G174" s="240"/>
      <c r="H174" s="243">
        <v>12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138</v>
      </c>
      <c r="AU174" s="249" t="s">
        <v>87</v>
      </c>
      <c r="AV174" s="13" t="s">
        <v>87</v>
      </c>
      <c r="AW174" s="13" t="s">
        <v>34</v>
      </c>
      <c r="AX174" s="13" t="s">
        <v>85</v>
      </c>
      <c r="AY174" s="249" t="s">
        <v>125</v>
      </c>
    </row>
    <row r="175" s="2" customFormat="1" ht="16.5" customHeight="1">
      <c r="A175" s="39"/>
      <c r="B175" s="40"/>
      <c r="C175" s="219" t="s">
        <v>207</v>
      </c>
      <c r="D175" s="219" t="s">
        <v>127</v>
      </c>
      <c r="E175" s="220" t="s">
        <v>208</v>
      </c>
      <c r="F175" s="221" t="s">
        <v>209</v>
      </c>
      <c r="G175" s="222" t="s">
        <v>202</v>
      </c>
      <c r="H175" s="223">
        <v>19</v>
      </c>
      <c r="I175" s="224"/>
      <c r="J175" s="225">
        <f>ROUND(I175*H175,2)</f>
        <v>0</v>
      </c>
      <c r="K175" s="221" t="s">
        <v>131</v>
      </c>
      <c r="L175" s="45"/>
      <c r="M175" s="226" t="s">
        <v>1</v>
      </c>
      <c r="N175" s="227" t="s">
        <v>42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0.20499999999999999</v>
      </c>
      <c r="T175" s="229">
        <f>S175*H175</f>
        <v>3.8949999999999996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132</v>
      </c>
      <c r="AT175" s="230" t="s">
        <v>127</v>
      </c>
      <c r="AU175" s="230" t="s">
        <v>87</v>
      </c>
      <c r="AY175" s="18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85</v>
      </c>
      <c r="BK175" s="231">
        <f>ROUND(I175*H175,2)</f>
        <v>0</v>
      </c>
      <c r="BL175" s="18" t="s">
        <v>132</v>
      </c>
      <c r="BM175" s="230" t="s">
        <v>210</v>
      </c>
    </row>
    <row r="176" s="2" customFormat="1">
      <c r="A176" s="39"/>
      <c r="B176" s="40"/>
      <c r="C176" s="41"/>
      <c r="D176" s="232" t="s">
        <v>134</v>
      </c>
      <c r="E176" s="41"/>
      <c r="F176" s="233" t="s">
        <v>211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87</v>
      </c>
    </row>
    <row r="177" s="2" customFormat="1">
      <c r="A177" s="39"/>
      <c r="B177" s="40"/>
      <c r="C177" s="41"/>
      <c r="D177" s="237" t="s">
        <v>136</v>
      </c>
      <c r="E177" s="41"/>
      <c r="F177" s="238" t="s">
        <v>212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87</v>
      </c>
    </row>
    <row r="178" s="13" customFormat="1">
      <c r="A178" s="13"/>
      <c r="B178" s="239"/>
      <c r="C178" s="240"/>
      <c r="D178" s="232" t="s">
        <v>138</v>
      </c>
      <c r="E178" s="241" t="s">
        <v>1</v>
      </c>
      <c r="F178" s="242" t="s">
        <v>213</v>
      </c>
      <c r="G178" s="240"/>
      <c r="H178" s="243">
        <v>11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138</v>
      </c>
      <c r="AU178" s="249" t="s">
        <v>87</v>
      </c>
      <c r="AV178" s="13" t="s">
        <v>87</v>
      </c>
      <c r="AW178" s="13" t="s">
        <v>34</v>
      </c>
      <c r="AX178" s="13" t="s">
        <v>77</v>
      </c>
      <c r="AY178" s="249" t="s">
        <v>125</v>
      </c>
    </row>
    <row r="179" s="13" customFormat="1">
      <c r="A179" s="13"/>
      <c r="B179" s="239"/>
      <c r="C179" s="240"/>
      <c r="D179" s="232" t="s">
        <v>138</v>
      </c>
      <c r="E179" s="241" t="s">
        <v>1</v>
      </c>
      <c r="F179" s="242" t="s">
        <v>214</v>
      </c>
      <c r="G179" s="240"/>
      <c r="H179" s="243">
        <v>8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138</v>
      </c>
      <c r="AU179" s="249" t="s">
        <v>87</v>
      </c>
      <c r="AV179" s="13" t="s">
        <v>87</v>
      </c>
      <c r="AW179" s="13" t="s">
        <v>34</v>
      </c>
      <c r="AX179" s="13" t="s">
        <v>77</v>
      </c>
      <c r="AY179" s="249" t="s">
        <v>125</v>
      </c>
    </row>
    <row r="180" s="14" customFormat="1">
      <c r="A180" s="14"/>
      <c r="B180" s="250"/>
      <c r="C180" s="251"/>
      <c r="D180" s="232" t="s">
        <v>138</v>
      </c>
      <c r="E180" s="252" t="s">
        <v>1</v>
      </c>
      <c r="F180" s="253" t="s">
        <v>167</v>
      </c>
      <c r="G180" s="251"/>
      <c r="H180" s="254">
        <v>19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138</v>
      </c>
      <c r="AU180" s="260" t="s">
        <v>87</v>
      </c>
      <c r="AV180" s="14" t="s">
        <v>132</v>
      </c>
      <c r="AW180" s="14" t="s">
        <v>34</v>
      </c>
      <c r="AX180" s="14" t="s">
        <v>85</v>
      </c>
      <c r="AY180" s="260" t="s">
        <v>125</v>
      </c>
    </row>
    <row r="181" s="2" customFormat="1" ht="16.5" customHeight="1">
      <c r="A181" s="39"/>
      <c r="B181" s="40"/>
      <c r="C181" s="219" t="s">
        <v>8</v>
      </c>
      <c r="D181" s="219" t="s">
        <v>127</v>
      </c>
      <c r="E181" s="220" t="s">
        <v>215</v>
      </c>
      <c r="F181" s="221" t="s">
        <v>216</v>
      </c>
      <c r="G181" s="222" t="s">
        <v>202</v>
      </c>
      <c r="H181" s="223">
        <v>445</v>
      </c>
      <c r="I181" s="224"/>
      <c r="J181" s="225">
        <f>ROUND(I181*H181,2)</f>
        <v>0</v>
      </c>
      <c r="K181" s="221" t="s">
        <v>131</v>
      </c>
      <c r="L181" s="45"/>
      <c r="M181" s="226" t="s">
        <v>1</v>
      </c>
      <c r="N181" s="227" t="s">
        <v>42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0.040000000000000001</v>
      </c>
      <c r="T181" s="229">
        <f>S181*H181</f>
        <v>17.800000000000001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132</v>
      </c>
      <c r="AT181" s="230" t="s">
        <v>127</v>
      </c>
      <c r="AU181" s="230" t="s">
        <v>87</v>
      </c>
      <c r="AY181" s="18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85</v>
      </c>
      <c r="BK181" s="231">
        <f>ROUND(I181*H181,2)</f>
        <v>0</v>
      </c>
      <c r="BL181" s="18" t="s">
        <v>132</v>
      </c>
      <c r="BM181" s="230" t="s">
        <v>217</v>
      </c>
    </row>
    <row r="182" s="2" customFormat="1">
      <c r="A182" s="39"/>
      <c r="B182" s="40"/>
      <c r="C182" s="41"/>
      <c r="D182" s="232" t="s">
        <v>134</v>
      </c>
      <c r="E182" s="41"/>
      <c r="F182" s="233" t="s">
        <v>218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87</v>
      </c>
    </row>
    <row r="183" s="2" customFormat="1">
      <c r="A183" s="39"/>
      <c r="B183" s="40"/>
      <c r="C183" s="41"/>
      <c r="D183" s="237" t="s">
        <v>136</v>
      </c>
      <c r="E183" s="41"/>
      <c r="F183" s="238" t="s">
        <v>219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87</v>
      </c>
    </row>
    <row r="184" s="13" customFormat="1">
      <c r="A184" s="13"/>
      <c r="B184" s="239"/>
      <c r="C184" s="240"/>
      <c r="D184" s="232" t="s">
        <v>138</v>
      </c>
      <c r="E184" s="241" t="s">
        <v>1</v>
      </c>
      <c r="F184" s="242" t="s">
        <v>220</v>
      </c>
      <c r="G184" s="240"/>
      <c r="H184" s="243">
        <v>445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138</v>
      </c>
      <c r="AU184" s="249" t="s">
        <v>87</v>
      </c>
      <c r="AV184" s="13" t="s">
        <v>87</v>
      </c>
      <c r="AW184" s="13" t="s">
        <v>34</v>
      </c>
      <c r="AX184" s="13" t="s">
        <v>85</v>
      </c>
      <c r="AY184" s="249" t="s">
        <v>125</v>
      </c>
    </row>
    <row r="185" s="2" customFormat="1" ht="21.75" customHeight="1">
      <c r="A185" s="39"/>
      <c r="B185" s="40"/>
      <c r="C185" s="219" t="s">
        <v>221</v>
      </c>
      <c r="D185" s="219" t="s">
        <v>127</v>
      </c>
      <c r="E185" s="220" t="s">
        <v>222</v>
      </c>
      <c r="F185" s="221" t="s">
        <v>223</v>
      </c>
      <c r="G185" s="222" t="s">
        <v>224</v>
      </c>
      <c r="H185" s="223">
        <v>29.027999999999999</v>
      </c>
      <c r="I185" s="224"/>
      <c r="J185" s="225">
        <f>ROUND(I185*H185,2)</f>
        <v>0</v>
      </c>
      <c r="K185" s="221" t="s">
        <v>131</v>
      </c>
      <c r="L185" s="45"/>
      <c r="M185" s="226" t="s">
        <v>1</v>
      </c>
      <c r="N185" s="227" t="s">
        <v>42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132</v>
      </c>
      <c r="AT185" s="230" t="s">
        <v>127</v>
      </c>
      <c r="AU185" s="230" t="s">
        <v>87</v>
      </c>
      <c r="AY185" s="18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85</v>
      </c>
      <c r="BK185" s="231">
        <f>ROUND(I185*H185,2)</f>
        <v>0</v>
      </c>
      <c r="BL185" s="18" t="s">
        <v>132</v>
      </c>
      <c r="BM185" s="230" t="s">
        <v>225</v>
      </c>
    </row>
    <row r="186" s="2" customFormat="1">
      <c r="A186" s="39"/>
      <c r="B186" s="40"/>
      <c r="C186" s="41"/>
      <c r="D186" s="232" t="s">
        <v>134</v>
      </c>
      <c r="E186" s="41"/>
      <c r="F186" s="233" t="s">
        <v>226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87</v>
      </c>
    </row>
    <row r="187" s="2" customFormat="1">
      <c r="A187" s="39"/>
      <c r="B187" s="40"/>
      <c r="C187" s="41"/>
      <c r="D187" s="237" t="s">
        <v>136</v>
      </c>
      <c r="E187" s="41"/>
      <c r="F187" s="238" t="s">
        <v>227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136</v>
      </c>
      <c r="AU187" s="18" t="s">
        <v>87</v>
      </c>
    </row>
    <row r="188" s="13" customFormat="1">
      <c r="A188" s="13"/>
      <c r="B188" s="239"/>
      <c r="C188" s="240"/>
      <c r="D188" s="232" t="s">
        <v>138</v>
      </c>
      <c r="E188" s="241" t="s">
        <v>1</v>
      </c>
      <c r="F188" s="242" t="s">
        <v>228</v>
      </c>
      <c r="G188" s="240"/>
      <c r="H188" s="243">
        <v>23.25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138</v>
      </c>
      <c r="AU188" s="249" t="s">
        <v>87</v>
      </c>
      <c r="AV188" s="13" t="s">
        <v>87</v>
      </c>
      <c r="AW188" s="13" t="s">
        <v>34</v>
      </c>
      <c r="AX188" s="13" t="s">
        <v>77</v>
      </c>
      <c r="AY188" s="249" t="s">
        <v>125</v>
      </c>
    </row>
    <row r="189" s="13" customFormat="1">
      <c r="A189" s="13"/>
      <c r="B189" s="239"/>
      <c r="C189" s="240"/>
      <c r="D189" s="232" t="s">
        <v>138</v>
      </c>
      <c r="E189" s="241" t="s">
        <v>1</v>
      </c>
      <c r="F189" s="242" t="s">
        <v>229</v>
      </c>
      <c r="G189" s="240"/>
      <c r="H189" s="243">
        <v>5.7779999999999996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138</v>
      </c>
      <c r="AU189" s="249" t="s">
        <v>87</v>
      </c>
      <c r="AV189" s="13" t="s">
        <v>87</v>
      </c>
      <c r="AW189" s="13" t="s">
        <v>34</v>
      </c>
      <c r="AX189" s="13" t="s">
        <v>77</v>
      </c>
      <c r="AY189" s="249" t="s">
        <v>125</v>
      </c>
    </row>
    <row r="190" s="14" customFormat="1">
      <c r="A190" s="14"/>
      <c r="B190" s="250"/>
      <c r="C190" s="251"/>
      <c r="D190" s="232" t="s">
        <v>138</v>
      </c>
      <c r="E190" s="252" t="s">
        <v>1</v>
      </c>
      <c r="F190" s="253" t="s">
        <v>167</v>
      </c>
      <c r="G190" s="251"/>
      <c r="H190" s="254">
        <v>29.027999999999999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138</v>
      </c>
      <c r="AU190" s="260" t="s">
        <v>87</v>
      </c>
      <c r="AV190" s="14" t="s">
        <v>132</v>
      </c>
      <c r="AW190" s="14" t="s">
        <v>34</v>
      </c>
      <c r="AX190" s="14" t="s">
        <v>85</v>
      </c>
      <c r="AY190" s="260" t="s">
        <v>125</v>
      </c>
    </row>
    <row r="191" s="2" customFormat="1" ht="21.75" customHeight="1">
      <c r="A191" s="39"/>
      <c r="B191" s="40"/>
      <c r="C191" s="219" t="s">
        <v>230</v>
      </c>
      <c r="D191" s="219" t="s">
        <v>127</v>
      </c>
      <c r="E191" s="220" t="s">
        <v>231</v>
      </c>
      <c r="F191" s="221" t="s">
        <v>232</v>
      </c>
      <c r="G191" s="222" t="s">
        <v>224</v>
      </c>
      <c r="H191" s="223">
        <v>14.728</v>
      </c>
      <c r="I191" s="224"/>
      <c r="J191" s="225">
        <f>ROUND(I191*H191,2)</f>
        <v>0</v>
      </c>
      <c r="K191" s="221" t="s">
        <v>131</v>
      </c>
      <c r="L191" s="45"/>
      <c r="M191" s="226" t="s">
        <v>1</v>
      </c>
      <c r="N191" s="227" t="s">
        <v>42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132</v>
      </c>
      <c r="AT191" s="230" t="s">
        <v>127</v>
      </c>
      <c r="AU191" s="230" t="s">
        <v>87</v>
      </c>
      <c r="AY191" s="18" t="s">
        <v>125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85</v>
      </c>
      <c r="BK191" s="231">
        <f>ROUND(I191*H191,2)</f>
        <v>0</v>
      </c>
      <c r="BL191" s="18" t="s">
        <v>132</v>
      </c>
      <c r="BM191" s="230" t="s">
        <v>233</v>
      </c>
    </row>
    <row r="192" s="2" customFormat="1">
      <c r="A192" s="39"/>
      <c r="B192" s="40"/>
      <c r="C192" s="41"/>
      <c r="D192" s="232" t="s">
        <v>134</v>
      </c>
      <c r="E192" s="41"/>
      <c r="F192" s="233" t="s">
        <v>234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87</v>
      </c>
    </row>
    <row r="193" s="2" customFormat="1">
      <c r="A193" s="39"/>
      <c r="B193" s="40"/>
      <c r="C193" s="41"/>
      <c r="D193" s="237" t="s">
        <v>136</v>
      </c>
      <c r="E193" s="41"/>
      <c r="F193" s="238" t="s">
        <v>235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87</v>
      </c>
    </row>
    <row r="194" s="13" customFormat="1">
      <c r="A194" s="13"/>
      <c r="B194" s="239"/>
      <c r="C194" s="240"/>
      <c r="D194" s="232" t="s">
        <v>138</v>
      </c>
      <c r="E194" s="241" t="s">
        <v>1</v>
      </c>
      <c r="F194" s="242" t="s">
        <v>236</v>
      </c>
      <c r="G194" s="240"/>
      <c r="H194" s="243">
        <v>23.25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138</v>
      </c>
      <c r="AU194" s="249" t="s">
        <v>87</v>
      </c>
      <c r="AV194" s="13" t="s">
        <v>87</v>
      </c>
      <c r="AW194" s="13" t="s">
        <v>34</v>
      </c>
      <c r="AX194" s="13" t="s">
        <v>77</v>
      </c>
      <c r="AY194" s="249" t="s">
        <v>125</v>
      </c>
    </row>
    <row r="195" s="13" customFormat="1">
      <c r="A195" s="13"/>
      <c r="B195" s="239"/>
      <c r="C195" s="240"/>
      <c r="D195" s="232" t="s">
        <v>138</v>
      </c>
      <c r="E195" s="241" t="s">
        <v>1</v>
      </c>
      <c r="F195" s="242" t="s">
        <v>237</v>
      </c>
      <c r="G195" s="240"/>
      <c r="H195" s="243">
        <v>5.7779999999999996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138</v>
      </c>
      <c r="AU195" s="249" t="s">
        <v>87</v>
      </c>
      <c r="AV195" s="13" t="s">
        <v>87</v>
      </c>
      <c r="AW195" s="13" t="s">
        <v>34</v>
      </c>
      <c r="AX195" s="13" t="s">
        <v>77</v>
      </c>
      <c r="AY195" s="249" t="s">
        <v>125</v>
      </c>
    </row>
    <row r="196" s="13" customFormat="1">
      <c r="A196" s="13"/>
      <c r="B196" s="239"/>
      <c r="C196" s="240"/>
      <c r="D196" s="232" t="s">
        <v>138</v>
      </c>
      <c r="E196" s="241" t="s">
        <v>1</v>
      </c>
      <c r="F196" s="242" t="s">
        <v>238</v>
      </c>
      <c r="G196" s="240"/>
      <c r="H196" s="243">
        <v>-14.300000000000001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87</v>
      </c>
      <c r="AV196" s="13" t="s">
        <v>87</v>
      </c>
      <c r="AW196" s="13" t="s">
        <v>34</v>
      </c>
      <c r="AX196" s="13" t="s">
        <v>77</v>
      </c>
      <c r="AY196" s="249" t="s">
        <v>125</v>
      </c>
    </row>
    <row r="197" s="14" customFormat="1">
      <c r="A197" s="14"/>
      <c r="B197" s="250"/>
      <c r="C197" s="251"/>
      <c r="D197" s="232" t="s">
        <v>138</v>
      </c>
      <c r="E197" s="252" t="s">
        <v>1</v>
      </c>
      <c r="F197" s="253" t="s">
        <v>167</v>
      </c>
      <c r="G197" s="251"/>
      <c r="H197" s="254">
        <v>14.727999999999998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138</v>
      </c>
      <c r="AU197" s="260" t="s">
        <v>87</v>
      </c>
      <c r="AV197" s="14" t="s">
        <v>132</v>
      </c>
      <c r="AW197" s="14" t="s">
        <v>34</v>
      </c>
      <c r="AX197" s="14" t="s">
        <v>85</v>
      </c>
      <c r="AY197" s="260" t="s">
        <v>125</v>
      </c>
    </row>
    <row r="198" s="2" customFormat="1" ht="16.5" customHeight="1">
      <c r="A198" s="39"/>
      <c r="B198" s="40"/>
      <c r="C198" s="219" t="s">
        <v>239</v>
      </c>
      <c r="D198" s="219" t="s">
        <v>127</v>
      </c>
      <c r="E198" s="220" t="s">
        <v>240</v>
      </c>
      <c r="F198" s="221" t="s">
        <v>241</v>
      </c>
      <c r="G198" s="222" t="s">
        <v>172</v>
      </c>
      <c r="H198" s="223">
        <v>26.510000000000002</v>
      </c>
      <c r="I198" s="224"/>
      <c r="J198" s="225">
        <f>ROUND(I198*H198,2)</f>
        <v>0</v>
      </c>
      <c r="K198" s="221" t="s">
        <v>131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132</v>
      </c>
      <c r="AT198" s="230" t="s">
        <v>127</v>
      </c>
      <c r="AU198" s="230" t="s">
        <v>87</v>
      </c>
      <c r="AY198" s="18" t="s">
        <v>125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85</v>
      </c>
      <c r="BK198" s="231">
        <f>ROUND(I198*H198,2)</f>
        <v>0</v>
      </c>
      <c r="BL198" s="18" t="s">
        <v>132</v>
      </c>
      <c r="BM198" s="230" t="s">
        <v>242</v>
      </c>
    </row>
    <row r="199" s="2" customFormat="1">
      <c r="A199" s="39"/>
      <c r="B199" s="40"/>
      <c r="C199" s="41"/>
      <c r="D199" s="232" t="s">
        <v>134</v>
      </c>
      <c r="E199" s="41"/>
      <c r="F199" s="233" t="s">
        <v>243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134</v>
      </c>
      <c r="AU199" s="18" t="s">
        <v>87</v>
      </c>
    </row>
    <row r="200" s="2" customFormat="1">
      <c r="A200" s="39"/>
      <c r="B200" s="40"/>
      <c r="C200" s="41"/>
      <c r="D200" s="237" t="s">
        <v>136</v>
      </c>
      <c r="E200" s="41"/>
      <c r="F200" s="238" t="s">
        <v>244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87</v>
      </c>
    </row>
    <row r="201" s="13" customFormat="1">
      <c r="A201" s="13"/>
      <c r="B201" s="239"/>
      <c r="C201" s="240"/>
      <c r="D201" s="232" t="s">
        <v>138</v>
      </c>
      <c r="E201" s="241" t="s">
        <v>1</v>
      </c>
      <c r="F201" s="242" t="s">
        <v>245</v>
      </c>
      <c r="G201" s="240"/>
      <c r="H201" s="243">
        <v>26.510000000000002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138</v>
      </c>
      <c r="AU201" s="249" t="s">
        <v>87</v>
      </c>
      <c r="AV201" s="13" t="s">
        <v>87</v>
      </c>
      <c r="AW201" s="13" t="s">
        <v>34</v>
      </c>
      <c r="AX201" s="13" t="s">
        <v>85</v>
      </c>
      <c r="AY201" s="249" t="s">
        <v>125</v>
      </c>
    </row>
    <row r="202" s="2" customFormat="1" ht="16.5" customHeight="1">
      <c r="A202" s="39"/>
      <c r="B202" s="40"/>
      <c r="C202" s="219" t="s">
        <v>246</v>
      </c>
      <c r="D202" s="219" t="s">
        <v>127</v>
      </c>
      <c r="E202" s="220" t="s">
        <v>247</v>
      </c>
      <c r="F202" s="221" t="s">
        <v>248</v>
      </c>
      <c r="G202" s="222" t="s">
        <v>224</v>
      </c>
      <c r="H202" s="223">
        <v>14.728</v>
      </c>
      <c r="I202" s="224"/>
      <c r="J202" s="225">
        <f>ROUND(I202*H202,2)</f>
        <v>0</v>
      </c>
      <c r="K202" s="221" t="s">
        <v>131</v>
      </c>
      <c r="L202" s="45"/>
      <c r="M202" s="226" t="s">
        <v>1</v>
      </c>
      <c r="N202" s="227" t="s">
        <v>42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132</v>
      </c>
      <c r="AT202" s="230" t="s">
        <v>127</v>
      </c>
      <c r="AU202" s="230" t="s">
        <v>87</v>
      </c>
      <c r="AY202" s="18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85</v>
      </c>
      <c r="BK202" s="231">
        <f>ROUND(I202*H202,2)</f>
        <v>0</v>
      </c>
      <c r="BL202" s="18" t="s">
        <v>132</v>
      </c>
      <c r="BM202" s="230" t="s">
        <v>249</v>
      </c>
    </row>
    <row r="203" s="2" customFormat="1">
      <c r="A203" s="39"/>
      <c r="B203" s="40"/>
      <c r="C203" s="41"/>
      <c r="D203" s="232" t="s">
        <v>134</v>
      </c>
      <c r="E203" s="41"/>
      <c r="F203" s="233" t="s">
        <v>250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87</v>
      </c>
    </row>
    <row r="204" s="2" customFormat="1">
      <c r="A204" s="39"/>
      <c r="B204" s="40"/>
      <c r="C204" s="41"/>
      <c r="D204" s="237" t="s">
        <v>136</v>
      </c>
      <c r="E204" s="41"/>
      <c r="F204" s="238" t="s">
        <v>251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87</v>
      </c>
    </row>
    <row r="205" s="13" customFormat="1">
      <c r="A205" s="13"/>
      <c r="B205" s="239"/>
      <c r="C205" s="240"/>
      <c r="D205" s="232" t="s">
        <v>138</v>
      </c>
      <c r="E205" s="241" t="s">
        <v>1</v>
      </c>
      <c r="F205" s="242" t="s">
        <v>252</v>
      </c>
      <c r="G205" s="240"/>
      <c r="H205" s="243">
        <v>14.728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138</v>
      </c>
      <c r="AU205" s="249" t="s">
        <v>87</v>
      </c>
      <c r="AV205" s="13" t="s">
        <v>87</v>
      </c>
      <c r="AW205" s="13" t="s">
        <v>34</v>
      </c>
      <c r="AX205" s="13" t="s">
        <v>85</v>
      </c>
      <c r="AY205" s="249" t="s">
        <v>125</v>
      </c>
    </row>
    <row r="206" s="2" customFormat="1" ht="16.5" customHeight="1">
      <c r="A206" s="39"/>
      <c r="B206" s="40"/>
      <c r="C206" s="219" t="s">
        <v>253</v>
      </c>
      <c r="D206" s="219" t="s">
        <v>127</v>
      </c>
      <c r="E206" s="220" t="s">
        <v>254</v>
      </c>
      <c r="F206" s="221" t="s">
        <v>255</v>
      </c>
      <c r="G206" s="222" t="s">
        <v>224</v>
      </c>
      <c r="H206" s="223">
        <v>30.895</v>
      </c>
      <c r="I206" s="224"/>
      <c r="J206" s="225">
        <f>ROUND(I206*H206,2)</f>
        <v>0</v>
      </c>
      <c r="K206" s="221" t="s">
        <v>131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127</v>
      </c>
      <c r="AU206" s="230" t="s">
        <v>87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132</v>
      </c>
      <c r="BM206" s="230" t="s">
        <v>256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257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87</v>
      </c>
    </row>
    <row r="208" s="2" customFormat="1">
      <c r="A208" s="39"/>
      <c r="B208" s="40"/>
      <c r="C208" s="41"/>
      <c r="D208" s="237" t="s">
        <v>136</v>
      </c>
      <c r="E208" s="41"/>
      <c r="F208" s="238" t="s">
        <v>258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87</v>
      </c>
    </row>
    <row r="209" s="13" customFormat="1">
      <c r="A209" s="13"/>
      <c r="B209" s="239"/>
      <c r="C209" s="240"/>
      <c r="D209" s="232" t="s">
        <v>138</v>
      </c>
      <c r="E209" s="241" t="s">
        <v>1</v>
      </c>
      <c r="F209" s="242" t="s">
        <v>259</v>
      </c>
      <c r="G209" s="240"/>
      <c r="H209" s="243">
        <v>1.4299999999999999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138</v>
      </c>
      <c r="AU209" s="249" t="s">
        <v>87</v>
      </c>
      <c r="AV209" s="13" t="s">
        <v>87</v>
      </c>
      <c r="AW209" s="13" t="s">
        <v>34</v>
      </c>
      <c r="AX209" s="13" t="s">
        <v>77</v>
      </c>
      <c r="AY209" s="249" t="s">
        <v>125</v>
      </c>
    </row>
    <row r="210" s="13" customFormat="1">
      <c r="A210" s="13"/>
      <c r="B210" s="239"/>
      <c r="C210" s="240"/>
      <c r="D210" s="232" t="s">
        <v>138</v>
      </c>
      <c r="E210" s="241" t="s">
        <v>1</v>
      </c>
      <c r="F210" s="242" t="s">
        <v>260</v>
      </c>
      <c r="G210" s="240"/>
      <c r="H210" s="243">
        <v>15.164999999999999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138</v>
      </c>
      <c r="AU210" s="249" t="s">
        <v>87</v>
      </c>
      <c r="AV210" s="13" t="s">
        <v>87</v>
      </c>
      <c r="AW210" s="13" t="s">
        <v>34</v>
      </c>
      <c r="AX210" s="13" t="s">
        <v>77</v>
      </c>
      <c r="AY210" s="249" t="s">
        <v>125</v>
      </c>
    </row>
    <row r="211" s="13" customFormat="1">
      <c r="A211" s="13"/>
      <c r="B211" s="239"/>
      <c r="C211" s="240"/>
      <c r="D211" s="232" t="s">
        <v>138</v>
      </c>
      <c r="E211" s="241" t="s">
        <v>1</v>
      </c>
      <c r="F211" s="242" t="s">
        <v>261</v>
      </c>
      <c r="G211" s="240"/>
      <c r="H211" s="243">
        <v>14.300000000000001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138</v>
      </c>
      <c r="AU211" s="249" t="s">
        <v>87</v>
      </c>
      <c r="AV211" s="13" t="s">
        <v>87</v>
      </c>
      <c r="AW211" s="13" t="s">
        <v>34</v>
      </c>
      <c r="AX211" s="13" t="s">
        <v>77</v>
      </c>
      <c r="AY211" s="249" t="s">
        <v>125</v>
      </c>
    </row>
    <row r="212" s="14" customFormat="1">
      <c r="A212" s="14"/>
      <c r="B212" s="250"/>
      <c r="C212" s="251"/>
      <c r="D212" s="232" t="s">
        <v>138</v>
      </c>
      <c r="E212" s="252" t="s">
        <v>1</v>
      </c>
      <c r="F212" s="253" t="s">
        <v>167</v>
      </c>
      <c r="G212" s="251"/>
      <c r="H212" s="254">
        <v>30.895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138</v>
      </c>
      <c r="AU212" s="260" t="s">
        <v>87</v>
      </c>
      <c r="AV212" s="14" t="s">
        <v>132</v>
      </c>
      <c r="AW212" s="14" t="s">
        <v>34</v>
      </c>
      <c r="AX212" s="14" t="s">
        <v>85</v>
      </c>
      <c r="AY212" s="260" t="s">
        <v>125</v>
      </c>
    </row>
    <row r="213" s="2" customFormat="1" ht="16.5" customHeight="1">
      <c r="A213" s="39"/>
      <c r="B213" s="40"/>
      <c r="C213" s="219" t="s">
        <v>262</v>
      </c>
      <c r="D213" s="219" t="s">
        <v>127</v>
      </c>
      <c r="E213" s="220" t="s">
        <v>263</v>
      </c>
      <c r="F213" s="221" t="s">
        <v>264</v>
      </c>
      <c r="G213" s="222" t="s">
        <v>130</v>
      </c>
      <c r="H213" s="223">
        <v>153</v>
      </c>
      <c r="I213" s="224"/>
      <c r="J213" s="225">
        <f>ROUND(I213*H213,2)</f>
        <v>0</v>
      </c>
      <c r="K213" s="221" t="s">
        <v>131</v>
      </c>
      <c r="L213" s="45"/>
      <c r="M213" s="226" t="s">
        <v>1</v>
      </c>
      <c r="N213" s="227" t="s">
        <v>42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132</v>
      </c>
      <c r="AT213" s="230" t="s">
        <v>127</v>
      </c>
      <c r="AU213" s="230" t="s">
        <v>87</v>
      </c>
      <c r="AY213" s="18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132</v>
      </c>
      <c r="BM213" s="230" t="s">
        <v>265</v>
      </c>
    </row>
    <row r="214" s="2" customFormat="1">
      <c r="A214" s="39"/>
      <c r="B214" s="40"/>
      <c r="C214" s="41"/>
      <c r="D214" s="232" t="s">
        <v>134</v>
      </c>
      <c r="E214" s="41"/>
      <c r="F214" s="233" t="s">
        <v>266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87</v>
      </c>
    </row>
    <row r="215" s="2" customFormat="1">
      <c r="A215" s="39"/>
      <c r="B215" s="40"/>
      <c r="C215" s="41"/>
      <c r="D215" s="237" t="s">
        <v>136</v>
      </c>
      <c r="E215" s="41"/>
      <c r="F215" s="238" t="s">
        <v>267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136</v>
      </c>
      <c r="AU215" s="18" t="s">
        <v>87</v>
      </c>
    </row>
    <row r="216" s="13" customFormat="1">
      <c r="A216" s="13"/>
      <c r="B216" s="239"/>
      <c r="C216" s="240"/>
      <c r="D216" s="232" t="s">
        <v>138</v>
      </c>
      <c r="E216" s="241" t="s">
        <v>1</v>
      </c>
      <c r="F216" s="242" t="s">
        <v>268</v>
      </c>
      <c r="G216" s="240"/>
      <c r="H216" s="243">
        <v>153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138</v>
      </c>
      <c r="AU216" s="249" t="s">
        <v>87</v>
      </c>
      <c r="AV216" s="13" t="s">
        <v>87</v>
      </c>
      <c r="AW216" s="13" t="s">
        <v>34</v>
      </c>
      <c r="AX216" s="13" t="s">
        <v>85</v>
      </c>
      <c r="AY216" s="249" t="s">
        <v>125</v>
      </c>
    </row>
    <row r="217" s="2" customFormat="1" ht="16.5" customHeight="1">
      <c r="A217" s="39"/>
      <c r="B217" s="40"/>
      <c r="C217" s="219" t="s">
        <v>269</v>
      </c>
      <c r="D217" s="219" t="s">
        <v>127</v>
      </c>
      <c r="E217" s="220" t="s">
        <v>270</v>
      </c>
      <c r="F217" s="221" t="s">
        <v>271</v>
      </c>
      <c r="G217" s="222" t="s">
        <v>130</v>
      </c>
      <c r="H217" s="223">
        <v>153</v>
      </c>
      <c r="I217" s="224"/>
      <c r="J217" s="225">
        <f>ROUND(I217*H217,2)</f>
        <v>0</v>
      </c>
      <c r="K217" s="221" t="s">
        <v>131</v>
      </c>
      <c r="L217" s="45"/>
      <c r="M217" s="226" t="s">
        <v>1</v>
      </c>
      <c r="N217" s="227" t="s">
        <v>42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132</v>
      </c>
      <c r="AT217" s="230" t="s">
        <v>127</v>
      </c>
      <c r="AU217" s="230" t="s">
        <v>87</v>
      </c>
      <c r="AY217" s="18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85</v>
      </c>
      <c r="BK217" s="231">
        <f>ROUND(I217*H217,2)</f>
        <v>0</v>
      </c>
      <c r="BL217" s="18" t="s">
        <v>132</v>
      </c>
      <c r="BM217" s="230" t="s">
        <v>272</v>
      </c>
    </row>
    <row r="218" s="2" customFormat="1">
      <c r="A218" s="39"/>
      <c r="B218" s="40"/>
      <c r="C218" s="41"/>
      <c r="D218" s="232" t="s">
        <v>134</v>
      </c>
      <c r="E218" s="41"/>
      <c r="F218" s="233" t="s">
        <v>273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134</v>
      </c>
      <c r="AU218" s="18" t="s">
        <v>87</v>
      </c>
    </row>
    <row r="219" s="2" customFormat="1">
      <c r="A219" s="39"/>
      <c r="B219" s="40"/>
      <c r="C219" s="41"/>
      <c r="D219" s="237" t="s">
        <v>136</v>
      </c>
      <c r="E219" s="41"/>
      <c r="F219" s="238" t="s">
        <v>274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136</v>
      </c>
      <c r="AU219" s="18" t="s">
        <v>87</v>
      </c>
    </row>
    <row r="220" s="13" customFormat="1">
      <c r="A220" s="13"/>
      <c r="B220" s="239"/>
      <c r="C220" s="240"/>
      <c r="D220" s="232" t="s">
        <v>138</v>
      </c>
      <c r="E220" s="241" t="s">
        <v>1</v>
      </c>
      <c r="F220" s="242" t="s">
        <v>275</v>
      </c>
      <c r="G220" s="240"/>
      <c r="H220" s="243">
        <v>153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87</v>
      </c>
      <c r="AV220" s="13" t="s">
        <v>87</v>
      </c>
      <c r="AW220" s="13" t="s">
        <v>34</v>
      </c>
      <c r="AX220" s="13" t="s">
        <v>85</v>
      </c>
      <c r="AY220" s="249" t="s">
        <v>125</v>
      </c>
    </row>
    <row r="221" s="2" customFormat="1" ht="16.5" customHeight="1">
      <c r="A221" s="39"/>
      <c r="B221" s="40"/>
      <c r="C221" s="261" t="s">
        <v>276</v>
      </c>
      <c r="D221" s="261" t="s">
        <v>169</v>
      </c>
      <c r="E221" s="262" t="s">
        <v>277</v>
      </c>
      <c r="F221" s="263" t="s">
        <v>278</v>
      </c>
      <c r="G221" s="264" t="s">
        <v>279</v>
      </c>
      <c r="H221" s="265">
        <v>6.8849999999999998</v>
      </c>
      <c r="I221" s="266"/>
      <c r="J221" s="267">
        <f>ROUND(I221*H221,2)</f>
        <v>0</v>
      </c>
      <c r="K221" s="263" t="s">
        <v>131</v>
      </c>
      <c r="L221" s="268"/>
      <c r="M221" s="269" t="s">
        <v>1</v>
      </c>
      <c r="N221" s="270" t="s">
        <v>42</v>
      </c>
      <c r="O221" s="92"/>
      <c r="P221" s="228">
        <f>O221*H221</f>
        <v>0</v>
      </c>
      <c r="Q221" s="228">
        <v>0.001</v>
      </c>
      <c r="R221" s="228">
        <f>Q221*H221</f>
        <v>0.0068849999999999996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173</v>
      </c>
      <c r="AT221" s="230" t="s">
        <v>169</v>
      </c>
      <c r="AU221" s="230" t="s">
        <v>87</v>
      </c>
      <c r="AY221" s="18" t="s">
        <v>125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85</v>
      </c>
      <c r="BK221" s="231">
        <f>ROUND(I221*H221,2)</f>
        <v>0</v>
      </c>
      <c r="BL221" s="18" t="s">
        <v>132</v>
      </c>
      <c r="BM221" s="230" t="s">
        <v>280</v>
      </c>
    </row>
    <row r="222" s="2" customFormat="1">
      <c r="A222" s="39"/>
      <c r="B222" s="40"/>
      <c r="C222" s="41"/>
      <c r="D222" s="232" t="s">
        <v>134</v>
      </c>
      <c r="E222" s="41"/>
      <c r="F222" s="233" t="s">
        <v>278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134</v>
      </c>
      <c r="AU222" s="18" t="s">
        <v>87</v>
      </c>
    </row>
    <row r="223" s="13" customFormat="1">
      <c r="A223" s="13"/>
      <c r="B223" s="239"/>
      <c r="C223" s="240"/>
      <c r="D223" s="232" t="s">
        <v>138</v>
      </c>
      <c r="E223" s="241" t="s">
        <v>1</v>
      </c>
      <c r="F223" s="242" t="s">
        <v>281</v>
      </c>
      <c r="G223" s="240"/>
      <c r="H223" s="243">
        <v>6.8849999999999998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138</v>
      </c>
      <c r="AU223" s="249" t="s">
        <v>87</v>
      </c>
      <c r="AV223" s="13" t="s">
        <v>87</v>
      </c>
      <c r="AW223" s="13" t="s">
        <v>34</v>
      </c>
      <c r="AX223" s="13" t="s">
        <v>85</v>
      </c>
      <c r="AY223" s="249" t="s">
        <v>125</v>
      </c>
    </row>
    <row r="224" s="2" customFormat="1" ht="16.5" customHeight="1">
      <c r="A224" s="39"/>
      <c r="B224" s="40"/>
      <c r="C224" s="261" t="s">
        <v>7</v>
      </c>
      <c r="D224" s="261" t="s">
        <v>169</v>
      </c>
      <c r="E224" s="262" t="s">
        <v>282</v>
      </c>
      <c r="F224" s="263" t="s">
        <v>283</v>
      </c>
      <c r="G224" s="264" t="s">
        <v>172</v>
      </c>
      <c r="H224" s="265">
        <v>27.539999999999999</v>
      </c>
      <c r="I224" s="266"/>
      <c r="J224" s="267">
        <f>ROUND(I224*H224,2)</f>
        <v>0</v>
      </c>
      <c r="K224" s="263" t="s">
        <v>131</v>
      </c>
      <c r="L224" s="268"/>
      <c r="M224" s="269" t="s">
        <v>1</v>
      </c>
      <c r="N224" s="270" t="s">
        <v>42</v>
      </c>
      <c r="O224" s="92"/>
      <c r="P224" s="228">
        <f>O224*H224</f>
        <v>0</v>
      </c>
      <c r="Q224" s="228">
        <v>1</v>
      </c>
      <c r="R224" s="228">
        <f>Q224*H224</f>
        <v>27.539999999999999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173</v>
      </c>
      <c r="AT224" s="230" t="s">
        <v>169</v>
      </c>
      <c r="AU224" s="230" t="s">
        <v>87</v>
      </c>
      <c r="AY224" s="18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85</v>
      </c>
      <c r="BK224" s="231">
        <f>ROUND(I224*H224,2)</f>
        <v>0</v>
      </c>
      <c r="BL224" s="18" t="s">
        <v>132</v>
      </c>
      <c r="BM224" s="230" t="s">
        <v>284</v>
      </c>
    </row>
    <row r="225" s="2" customFormat="1">
      <c r="A225" s="39"/>
      <c r="B225" s="40"/>
      <c r="C225" s="41"/>
      <c r="D225" s="232" t="s">
        <v>134</v>
      </c>
      <c r="E225" s="41"/>
      <c r="F225" s="233" t="s">
        <v>283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87</v>
      </c>
    </row>
    <row r="226" s="13" customFormat="1">
      <c r="A226" s="13"/>
      <c r="B226" s="239"/>
      <c r="C226" s="240"/>
      <c r="D226" s="232" t="s">
        <v>138</v>
      </c>
      <c r="E226" s="241" t="s">
        <v>1</v>
      </c>
      <c r="F226" s="242" t="s">
        <v>285</v>
      </c>
      <c r="G226" s="240"/>
      <c r="H226" s="243">
        <v>27.539999999999999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87</v>
      </c>
      <c r="AV226" s="13" t="s">
        <v>87</v>
      </c>
      <c r="AW226" s="13" t="s">
        <v>34</v>
      </c>
      <c r="AX226" s="13" t="s">
        <v>85</v>
      </c>
      <c r="AY226" s="249" t="s">
        <v>125</v>
      </c>
    </row>
    <row r="227" s="2" customFormat="1" ht="16.5" customHeight="1">
      <c r="A227" s="39"/>
      <c r="B227" s="40"/>
      <c r="C227" s="219" t="s">
        <v>286</v>
      </c>
      <c r="D227" s="219" t="s">
        <v>127</v>
      </c>
      <c r="E227" s="220" t="s">
        <v>287</v>
      </c>
      <c r="F227" s="221" t="s">
        <v>288</v>
      </c>
      <c r="G227" s="222" t="s">
        <v>130</v>
      </c>
      <c r="H227" s="223">
        <v>983</v>
      </c>
      <c r="I227" s="224"/>
      <c r="J227" s="225">
        <f>ROUND(I227*H227,2)</f>
        <v>0</v>
      </c>
      <c r="K227" s="221" t="s">
        <v>131</v>
      </c>
      <c r="L227" s="45"/>
      <c r="M227" s="226" t="s">
        <v>1</v>
      </c>
      <c r="N227" s="227" t="s">
        <v>42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132</v>
      </c>
      <c r="AT227" s="230" t="s">
        <v>127</v>
      </c>
      <c r="AU227" s="230" t="s">
        <v>87</v>
      </c>
      <c r="AY227" s="18" t="s">
        <v>125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85</v>
      </c>
      <c r="BK227" s="231">
        <f>ROUND(I227*H227,2)</f>
        <v>0</v>
      </c>
      <c r="BL227" s="18" t="s">
        <v>132</v>
      </c>
      <c r="BM227" s="230" t="s">
        <v>289</v>
      </c>
    </row>
    <row r="228" s="2" customFormat="1">
      <c r="A228" s="39"/>
      <c r="B228" s="40"/>
      <c r="C228" s="41"/>
      <c r="D228" s="232" t="s">
        <v>134</v>
      </c>
      <c r="E228" s="41"/>
      <c r="F228" s="233" t="s">
        <v>290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87</v>
      </c>
    </row>
    <row r="229" s="2" customFormat="1">
      <c r="A229" s="39"/>
      <c r="B229" s="40"/>
      <c r="C229" s="41"/>
      <c r="D229" s="237" t="s">
        <v>136</v>
      </c>
      <c r="E229" s="41"/>
      <c r="F229" s="238" t="s">
        <v>291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136</v>
      </c>
      <c r="AU229" s="18" t="s">
        <v>87</v>
      </c>
    </row>
    <row r="230" s="13" customFormat="1">
      <c r="A230" s="13"/>
      <c r="B230" s="239"/>
      <c r="C230" s="240"/>
      <c r="D230" s="232" t="s">
        <v>138</v>
      </c>
      <c r="E230" s="241" t="s">
        <v>1</v>
      </c>
      <c r="F230" s="242" t="s">
        <v>292</v>
      </c>
      <c r="G230" s="240"/>
      <c r="H230" s="243">
        <v>983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138</v>
      </c>
      <c r="AU230" s="249" t="s">
        <v>87</v>
      </c>
      <c r="AV230" s="13" t="s">
        <v>87</v>
      </c>
      <c r="AW230" s="13" t="s">
        <v>34</v>
      </c>
      <c r="AX230" s="13" t="s">
        <v>85</v>
      </c>
      <c r="AY230" s="249" t="s">
        <v>125</v>
      </c>
    </row>
    <row r="231" s="12" customFormat="1" ht="22.8" customHeight="1">
      <c r="A231" s="12"/>
      <c r="B231" s="203"/>
      <c r="C231" s="204"/>
      <c r="D231" s="205" t="s">
        <v>76</v>
      </c>
      <c r="E231" s="217" t="s">
        <v>159</v>
      </c>
      <c r="F231" s="217" t="s">
        <v>293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SUM(P232:P275)</f>
        <v>0</v>
      </c>
      <c r="Q231" s="211"/>
      <c r="R231" s="212">
        <f>SUM(R232:R275)</f>
        <v>201.83049999999997</v>
      </c>
      <c r="S231" s="211"/>
      <c r="T231" s="213">
        <f>SUM(T232:T275)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85</v>
      </c>
      <c r="AT231" s="215" t="s">
        <v>76</v>
      </c>
      <c r="AU231" s="215" t="s">
        <v>85</v>
      </c>
      <c r="AY231" s="214" t="s">
        <v>125</v>
      </c>
      <c r="BK231" s="216">
        <f>SUM(BK232:BK275)</f>
        <v>0</v>
      </c>
    </row>
    <row r="232" s="2" customFormat="1" ht="16.5" customHeight="1">
      <c r="A232" s="39"/>
      <c r="B232" s="40"/>
      <c r="C232" s="219" t="s">
        <v>294</v>
      </c>
      <c r="D232" s="219" t="s">
        <v>127</v>
      </c>
      <c r="E232" s="220" t="s">
        <v>295</v>
      </c>
      <c r="F232" s="221" t="s">
        <v>296</v>
      </c>
      <c r="G232" s="222" t="s">
        <v>130</v>
      </c>
      <c r="H232" s="223">
        <v>1107</v>
      </c>
      <c r="I232" s="224"/>
      <c r="J232" s="225">
        <f>ROUND(I232*H232,2)</f>
        <v>0</v>
      </c>
      <c r="K232" s="221" t="s">
        <v>131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132</v>
      </c>
      <c r="AT232" s="230" t="s">
        <v>127</v>
      </c>
      <c r="AU232" s="230" t="s">
        <v>87</v>
      </c>
      <c r="AY232" s="18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132</v>
      </c>
      <c r="BM232" s="230" t="s">
        <v>297</v>
      </c>
    </row>
    <row r="233" s="2" customFormat="1">
      <c r="A233" s="39"/>
      <c r="B233" s="40"/>
      <c r="C233" s="41"/>
      <c r="D233" s="232" t="s">
        <v>134</v>
      </c>
      <c r="E233" s="41"/>
      <c r="F233" s="233" t="s">
        <v>298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87</v>
      </c>
    </row>
    <row r="234" s="2" customFormat="1">
      <c r="A234" s="39"/>
      <c r="B234" s="40"/>
      <c r="C234" s="41"/>
      <c r="D234" s="237" t="s">
        <v>136</v>
      </c>
      <c r="E234" s="41"/>
      <c r="F234" s="238" t="s">
        <v>299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87</v>
      </c>
    </row>
    <row r="235" s="13" customFormat="1">
      <c r="A235" s="13"/>
      <c r="B235" s="239"/>
      <c r="C235" s="240"/>
      <c r="D235" s="232" t="s">
        <v>138</v>
      </c>
      <c r="E235" s="241" t="s">
        <v>1</v>
      </c>
      <c r="F235" s="242" t="s">
        <v>300</v>
      </c>
      <c r="G235" s="240"/>
      <c r="H235" s="243">
        <v>513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138</v>
      </c>
      <c r="AU235" s="249" t="s">
        <v>87</v>
      </c>
      <c r="AV235" s="13" t="s">
        <v>87</v>
      </c>
      <c r="AW235" s="13" t="s">
        <v>34</v>
      </c>
      <c r="AX235" s="13" t="s">
        <v>77</v>
      </c>
      <c r="AY235" s="249" t="s">
        <v>125</v>
      </c>
    </row>
    <row r="236" s="13" customFormat="1">
      <c r="A236" s="13"/>
      <c r="B236" s="239"/>
      <c r="C236" s="240"/>
      <c r="D236" s="232" t="s">
        <v>138</v>
      </c>
      <c r="E236" s="241" t="s">
        <v>1</v>
      </c>
      <c r="F236" s="242" t="s">
        <v>301</v>
      </c>
      <c r="G236" s="240"/>
      <c r="H236" s="243">
        <v>594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138</v>
      </c>
      <c r="AU236" s="249" t="s">
        <v>87</v>
      </c>
      <c r="AV236" s="13" t="s">
        <v>87</v>
      </c>
      <c r="AW236" s="13" t="s">
        <v>34</v>
      </c>
      <c r="AX236" s="13" t="s">
        <v>77</v>
      </c>
      <c r="AY236" s="249" t="s">
        <v>125</v>
      </c>
    </row>
    <row r="237" s="14" customFormat="1">
      <c r="A237" s="14"/>
      <c r="B237" s="250"/>
      <c r="C237" s="251"/>
      <c r="D237" s="232" t="s">
        <v>138</v>
      </c>
      <c r="E237" s="252" t="s">
        <v>1</v>
      </c>
      <c r="F237" s="253" t="s">
        <v>167</v>
      </c>
      <c r="G237" s="251"/>
      <c r="H237" s="254">
        <v>1107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138</v>
      </c>
      <c r="AU237" s="260" t="s">
        <v>87</v>
      </c>
      <c r="AV237" s="14" t="s">
        <v>132</v>
      </c>
      <c r="AW237" s="14" t="s">
        <v>34</v>
      </c>
      <c r="AX237" s="14" t="s">
        <v>85</v>
      </c>
      <c r="AY237" s="260" t="s">
        <v>125</v>
      </c>
    </row>
    <row r="238" s="2" customFormat="1" ht="16.5" customHeight="1">
      <c r="A238" s="39"/>
      <c r="B238" s="40"/>
      <c r="C238" s="219" t="s">
        <v>302</v>
      </c>
      <c r="D238" s="219" t="s">
        <v>127</v>
      </c>
      <c r="E238" s="220" t="s">
        <v>303</v>
      </c>
      <c r="F238" s="221" t="s">
        <v>304</v>
      </c>
      <c r="G238" s="222" t="s">
        <v>130</v>
      </c>
      <c r="H238" s="223">
        <v>9.5999999999999996</v>
      </c>
      <c r="I238" s="224"/>
      <c r="J238" s="225">
        <f>ROUND(I238*H238,2)</f>
        <v>0</v>
      </c>
      <c r="K238" s="221" t="s">
        <v>131</v>
      </c>
      <c r="L238" s="45"/>
      <c r="M238" s="226" t="s">
        <v>1</v>
      </c>
      <c r="N238" s="227" t="s">
        <v>42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132</v>
      </c>
      <c r="AT238" s="230" t="s">
        <v>127</v>
      </c>
      <c r="AU238" s="230" t="s">
        <v>87</v>
      </c>
      <c r="AY238" s="18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85</v>
      </c>
      <c r="BK238" s="231">
        <f>ROUND(I238*H238,2)</f>
        <v>0</v>
      </c>
      <c r="BL238" s="18" t="s">
        <v>132</v>
      </c>
      <c r="BM238" s="230" t="s">
        <v>305</v>
      </c>
    </row>
    <row r="239" s="2" customFormat="1">
      <c r="A239" s="39"/>
      <c r="B239" s="40"/>
      <c r="C239" s="41"/>
      <c r="D239" s="232" t="s">
        <v>134</v>
      </c>
      <c r="E239" s="41"/>
      <c r="F239" s="233" t="s">
        <v>306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87</v>
      </c>
    </row>
    <row r="240" s="2" customFormat="1">
      <c r="A240" s="39"/>
      <c r="B240" s="40"/>
      <c r="C240" s="41"/>
      <c r="D240" s="237" t="s">
        <v>136</v>
      </c>
      <c r="E240" s="41"/>
      <c r="F240" s="238" t="s">
        <v>307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87</v>
      </c>
    </row>
    <row r="241" s="13" customFormat="1">
      <c r="A241" s="13"/>
      <c r="B241" s="239"/>
      <c r="C241" s="240"/>
      <c r="D241" s="232" t="s">
        <v>138</v>
      </c>
      <c r="E241" s="241" t="s">
        <v>1</v>
      </c>
      <c r="F241" s="242" t="s">
        <v>308</v>
      </c>
      <c r="G241" s="240"/>
      <c r="H241" s="243">
        <v>9.5999999999999996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138</v>
      </c>
      <c r="AU241" s="249" t="s">
        <v>87</v>
      </c>
      <c r="AV241" s="13" t="s">
        <v>87</v>
      </c>
      <c r="AW241" s="13" t="s">
        <v>34</v>
      </c>
      <c r="AX241" s="13" t="s">
        <v>85</v>
      </c>
      <c r="AY241" s="249" t="s">
        <v>125</v>
      </c>
    </row>
    <row r="242" s="2" customFormat="1" ht="16.5" customHeight="1">
      <c r="A242" s="39"/>
      <c r="B242" s="40"/>
      <c r="C242" s="219" t="s">
        <v>309</v>
      </c>
      <c r="D242" s="219" t="s">
        <v>127</v>
      </c>
      <c r="E242" s="220" t="s">
        <v>310</v>
      </c>
      <c r="F242" s="221" t="s">
        <v>311</v>
      </c>
      <c r="G242" s="222" t="s">
        <v>130</v>
      </c>
      <c r="H242" s="223">
        <v>9.5999999999999996</v>
      </c>
      <c r="I242" s="224"/>
      <c r="J242" s="225">
        <f>ROUND(I242*H242,2)</f>
        <v>0</v>
      </c>
      <c r="K242" s="221" t="s">
        <v>131</v>
      </c>
      <c r="L242" s="45"/>
      <c r="M242" s="226" t="s">
        <v>1</v>
      </c>
      <c r="N242" s="227" t="s">
        <v>42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132</v>
      </c>
      <c r="AT242" s="230" t="s">
        <v>127</v>
      </c>
      <c r="AU242" s="230" t="s">
        <v>87</v>
      </c>
      <c r="AY242" s="18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85</v>
      </c>
      <c r="BK242" s="231">
        <f>ROUND(I242*H242,2)</f>
        <v>0</v>
      </c>
      <c r="BL242" s="18" t="s">
        <v>132</v>
      </c>
      <c r="BM242" s="230" t="s">
        <v>312</v>
      </c>
    </row>
    <row r="243" s="2" customFormat="1">
      <c r="A243" s="39"/>
      <c r="B243" s="40"/>
      <c r="C243" s="41"/>
      <c r="D243" s="232" t="s">
        <v>134</v>
      </c>
      <c r="E243" s="41"/>
      <c r="F243" s="233" t="s">
        <v>313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87</v>
      </c>
    </row>
    <row r="244" s="2" customFormat="1">
      <c r="A244" s="39"/>
      <c r="B244" s="40"/>
      <c r="C244" s="41"/>
      <c r="D244" s="237" t="s">
        <v>136</v>
      </c>
      <c r="E244" s="41"/>
      <c r="F244" s="238" t="s">
        <v>314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87</v>
      </c>
    </row>
    <row r="245" s="13" customFormat="1">
      <c r="A245" s="13"/>
      <c r="B245" s="239"/>
      <c r="C245" s="240"/>
      <c r="D245" s="232" t="s">
        <v>138</v>
      </c>
      <c r="E245" s="241" t="s">
        <v>1</v>
      </c>
      <c r="F245" s="242" t="s">
        <v>315</v>
      </c>
      <c r="G245" s="240"/>
      <c r="H245" s="243">
        <v>9.5999999999999996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138</v>
      </c>
      <c r="AU245" s="249" t="s">
        <v>87</v>
      </c>
      <c r="AV245" s="13" t="s">
        <v>87</v>
      </c>
      <c r="AW245" s="13" t="s">
        <v>34</v>
      </c>
      <c r="AX245" s="13" t="s">
        <v>85</v>
      </c>
      <c r="AY245" s="249" t="s">
        <v>125</v>
      </c>
    </row>
    <row r="246" s="2" customFormat="1" ht="21.75" customHeight="1">
      <c r="A246" s="39"/>
      <c r="B246" s="40"/>
      <c r="C246" s="219" t="s">
        <v>316</v>
      </c>
      <c r="D246" s="219" t="s">
        <v>127</v>
      </c>
      <c r="E246" s="220" t="s">
        <v>317</v>
      </c>
      <c r="F246" s="221" t="s">
        <v>318</v>
      </c>
      <c r="G246" s="222" t="s">
        <v>130</v>
      </c>
      <c r="H246" s="223">
        <v>9.5999999999999996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42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132</v>
      </c>
      <c r="AT246" s="230" t="s">
        <v>127</v>
      </c>
      <c r="AU246" s="230" t="s">
        <v>87</v>
      </c>
      <c r="AY246" s="18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85</v>
      </c>
      <c r="BK246" s="231">
        <f>ROUND(I246*H246,2)</f>
        <v>0</v>
      </c>
      <c r="BL246" s="18" t="s">
        <v>132</v>
      </c>
      <c r="BM246" s="230" t="s">
        <v>319</v>
      </c>
    </row>
    <row r="247" s="2" customFormat="1">
      <c r="A247" s="39"/>
      <c r="B247" s="40"/>
      <c r="C247" s="41"/>
      <c r="D247" s="232" t="s">
        <v>134</v>
      </c>
      <c r="E247" s="41"/>
      <c r="F247" s="233" t="s">
        <v>320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87</v>
      </c>
    </row>
    <row r="248" s="13" customFormat="1">
      <c r="A248" s="13"/>
      <c r="B248" s="239"/>
      <c r="C248" s="240"/>
      <c r="D248" s="232" t="s">
        <v>138</v>
      </c>
      <c r="E248" s="241" t="s">
        <v>1</v>
      </c>
      <c r="F248" s="242" t="s">
        <v>321</v>
      </c>
      <c r="G248" s="240"/>
      <c r="H248" s="243">
        <v>9.5999999999999996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138</v>
      </c>
      <c r="AU248" s="249" t="s">
        <v>87</v>
      </c>
      <c r="AV248" s="13" t="s">
        <v>87</v>
      </c>
      <c r="AW248" s="13" t="s">
        <v>34</v>
      </c>
      <c r="AX248" s="13" t="s">
        <v>85</v>
      </c>
      <c r="AY248" s="249" t="s">
        <v>125</v>
      </c>
    </row>
    <row r="249" s="2" customFormat="1" ht="16.5" customHeight="1">
      <c r="A249" s="39"/>
      <c r="B249" s="40"/>
      <c r="C249" s="219" t="s">
        <v>322</v>
      </c>
      <c r="D249" s="219" t="s">
        <v>127</v>
      </c>
      <c r="E249" s="220" t="s">
        <v>323</v>
      </c>
      <c r="F249" s="221" t="s">
        <v>324</v>
      </c>
      <c r="G249" s="222" t="s">
        <v>130</v>
      </c>
      <c r="H249" s="223">
        <v>5.75</v>
      </c>
      <c r="I249" s="224"/>
      <c r="J249" s="225">
        <f>ROUND(I249*H249,2)</f>
        <v>0</v>
      </c>
      <c r="K249" s="221" t="s">
        <v>131</v>
      </c>
      <c r="L249" s="45"/>
      <c r="M249" s="226" t="s">
        <v>1</v>
      </c>
      <c r="N249" s="227" t="s">
        <v>42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132</v>
      </c>
      <c r="AT249" s="230" t="s">
        <v>127</v>
      </c>
      <c r="AU249" s="230" t="s">
        <v>87</v>
      </c>
      <c r="AY249" s="18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85</v>
      </c>
      <c r="BK249" s="231">
        <f>ROUND(I249*H249,2)</f>
        <v>0</v>
      </c>
      <c r="BL249" s="18" t="s">
        <v>132</v>
      </c>
      <c r="BM249" s="230" t="s">
        <v>325</v>
      </c>
    </row>
    <row r="250" s="2" customFormat="1">
      <c r="A250" s="39"/>
      <c r="B250" s="40"/>
      <c r="C250" s="41"/>
      <c r="D250" s="232" t="s">
        <v>134</v>
      </c>
      <c r="E250" s="41"/>
      <c r="F250" s="233" t="s">
        <v>326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134</v>
      </c>
      <c r="AU250" s="18" t="s">
        <v>87</v>
      </c>
    </row>
    <row r="251" s="2" customFormat="1">
      <c r="A251" s="39"/>
      <c r="B251" s="40"/>
      <c r="C251" s="41"/>
      <c r="D251" s="237" t="s">
        <v>136</v>
      </c>
      <c r="E251" s="41"/>
      <c r="F251" s="238" t="s">
        <v>327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136</v>
      </c>
      <c r="AU251" s="18" t="s">
        <v>87</v>
      </c>
    </row>
    <row r="252" s="13" customFormat="1">
      <c r="A252" s="13"/>
      <c r="B252" s="239"/>
      <c r="C252" s="240"/>
      <c r="D252" s="232" t="s">
        <v>138</v>
      </c>
      <c r="E252" s="241" t="s">
        <v>1</v>
      </c>
      <c r="F252" s="242" t="s">
        <v>328</v>
      </c>
      <c r="G252" s="240"/>
      <c r="H252" s="243">
        <v>5.75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138</v>
      </c>
      <c r="AU252" s="249" t="s">
        <v>87</v>
      </c>
      <c r="AV252" s="13" t="s">
        <v>87</v>
      </c>
      <c r="AW252" s="13" t="s">
        <v>34</v>
      </c>
      <c r="AX252" s="13" t="s">
        <v>85</v>
      </c>
      <c r="AY252" s="249" t="s">
        <v>125</v>
      </c>
    </row>
    <row r="253" s="2" customFormat="1" ht="16.5" customHeight="1">
      <c r="A253" s="39"/>
      <c r="B253" s="40"/>
      <c r="C253" s="219" t="s">
        <v>329</v>
      </c>
      <c r="D253" s="219" t="s">
        <v>127</v>
      </c>
      <c r="E253" s="220" t="s">
        <v>330</v>
      </c>
      <c r="F253" s="221" t="s">
        <v>331</v>
      </c>
      <c r="G253" s="222" t="s">
        <v>130</v>
      </c>
      <c r="H253" s="223">
        <v>806</v>
      </c>
      <c r="I253" s="224"/>
      <c r="J253" s="225">
        <f>ROUND(I253*H253,2)</f>
        <v>0</v>
      </c>
      <c r="K253" s="221" t="s">
        <v>131</v>
      </c>
      <c r="L253" s="45"/>
      <c r="M253" s="226" t="s">
        <v>1</v>
      </c>
      <c r="N253" s="227" t="s">
        <v>42</v>
      </c>
      <c r="O253" s="92"/>
      <c r="P253" s="228">
        <f>O253*H253</f>
        <v>0</v>
      </c>
      <c r="Q253" s="228">
        <v>0.090620000000000006</v>
      </c>
      <c r="R253" s="228">
        <f>Q253*H253</f>
        <v>73.039720000000003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132</v>
      </c>
      <c r="AT253" s="230" t="s">
        <v>127</v>
      </c>
      <c r="AU253" s="230" t="s">
        <v>87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85</v>
      </c>
      <c r="BK253" s="231">
        <f>ROUND(I253*H253,2)</f>
        <v>0</v>
      </c>
      <c r="BL253" s="18" t="s">
        <v>132</v>
      </c>
      <c r="BM253" s="230" t="s">
        <v>332</v>
      </c>
    </row>
    <row r="254" s="2" customFormat="1">
      <c r="A254" s="39"/>
      <c r="B254" s="40"/>
      <c r="C254" s="41"/>
      <c r="D254" s="232" t="s">
        <v>134</v>
      </c>
      <c r="E254" s="41"/>
      <c r="F254" s="233" t="s">
        <v>333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87</v>
      </c>
    </row>
    <row r="255" s="2" customFormat="1">
      <c r="A255" s="39"/>
      <c r="B255" s="40"/>
      <c r="C255" s="41"/>
      <c r="D255" s="237" t="s">
        <v>136</v>
      </c>
      <c r="E255" s="41"/>
      <c r="F255" s="238" t="s">
        <v>334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87</v>
      </c>
    </row>
    <row r="256" s="13" customFormat="1">
      <c r="A256" s="13"/>
      <c r="B256" s="239"/>
      <c r="C256" s="240"/>
      <c r="D256" s="232" t="s">
        <v>138</v>
      </c>
      <c r="E256" s="241" t="s">
        <v>1</v>
      </c>
      <c r="F256" s="242" t="s">
        <v>335</v>
      </c>
      <c r="G256" s="240"/>
      <c r="H256" s="243">
        <v>710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138</v>
      </c>
      <c r="AU256" s="249" t="s">
        <v>87</v>
      </c>
      <c r="AV256" s="13" t="s">
        <v>87</v>
      </c>
      <c r="AW256" s="13" t="s">
        <v>34</v>
      </c>
      <c r="AX256" s="13" t="s">
        <v>77</v>
      </c>
      <c r="AY256" s="249" t="s">
        <v>125</v>
      </c>
    </row>
    <row r="257" s="13" customFormat="1">
      <c r="A257" s="13"/>
      <c r="B257" s="239"/>
      <c r="C257" s="240"/>
      <c r="D257" s="232" t="s">
        <v>138</v>
      </c>
      <c r="E257" s="241" t="s">
        <v>1</v>
      </c>
      <c r="F257" s="242" t="s">
        <v>336</v>
      </c>
      <c r="G257" s="240"/>
      <c r="H257" s="243">
        <v>96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138</v>
      </c>
      <c r="AU257" s="249" t="s">
        <v>87</v>
      </c>
      <c r="AV257" s="13" t="s">
        <v>87</v>
      </c>
      <c r="AW257" s="13" t="s">
        <v>34</v>
      </c>
      <c r="AX257" s="13" t="s">
        <v>77</v>
      </c>
      <c r="AY257" s="249" t="s">
        <v>125</v>
      </c>
    </row>
    <row r="258" s="14" customFormat="1">
      <c r="A258" s="14"/>
      <c r="B258" s="250"/>
      <c r="C258" s="251"/>
      <c r="D258" s="232" t="s">
        <v>138</v>
      </c>
      <c r="E258" s="252" t="s">
        <v>1</v>
      </c>
      <c r="F258" s="253" t="s">
        <v>167</v>
      </c>
      <c r="G258" s="251"/>
      <c r="H258" s="254">
        <v>806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138</v>
      </c>
      <c r="AU258" s="260" t="s">
        <v>87</v>
      </c>
      <c r="AV258" s="14" t="s">
        <v>132</v>
      </c>
      <c r="AW258" s="14" t="s">
        <v>34</v>
      </c>
      <c r="AX258" s="14" t="s">
        <v>85</v>
      </c>
      <c r="AY258" s="260" t="s">
        <v>125</v>
      </c>
    </row>
    <row r="259" s="2" customFormat="1" ht="16.5" customHeight="1">
      <c r="A259" s="39"/>
      <c r="B259" s="40"/>
      <c r="C259" s="261" t="s">
        <v>337</v>
      </c>
      <c r="D259" s="261" t="s">
        <v>169</v>
      </c>
      <c r="E259" s="262" t="s">
        <v>338</v>
      </c>
      <c r="F259" s="263" t="s">
        <v>339</v>
      </c>
      <c r="G259" s="264" t="s">
        <v>130</v>
      </c>
      <c r="H259" s="265">
        <v>651.77999999999997</v>
      </c>
      <c r="I259" s="266"/>
      <c r="J259" s="267">
        <f>ROUND(I259*H259,2)</f>
        <v>0</v>
      </c>
      <c r="K259" s="263" t="s">
        <v>131</v>
      </c>
      <c r="L259" s="268"/>
      <c r="M259" s="269" t="s">
        <v>1</v>
      </c>
      <c r="N259" s="270" t="s">
        <v>42</v>
      </c>
      <c r="O259" s="92"/>
      <c r="P259" s="228">
        <f>O259*H259</f>
        <v>0</v>
      </c>
      <c r="Q259" s="228">
        <v>0.17599999999999999</v>
      </c>
      <c r="R259" s="228">
        <f>Q259*H259</f>
        <v>114.71327999999998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173</v>
      </c>
      <c r="AT259" s="230" t="s">
        <v>169</v>
      </c>
      <c r="AU259" s="230" t="s">
        <v>87</v>
      </c>
      <c r="AY259" s="18" t="s">
        <v>125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85</v>
      </c>
      <c r="BK259" s="231">
        <f>ROUND(I259*H259,2)</f>
        <v>0</v>
      </c>
      <c r="BL259" s="18" t="s">
        <v>132</v>
      </c>
      <c r="BM259" s="230" t="s">
        <v>340</v>
      </c>
    </row>
    <row r="260" s="2" customFormat="1">
      <c r="A260" s="39"/>
      <c r="B260" s="40"/>
      <c r="C260" s="41"/>
      <c r="D260" s="232" t="s">
        <v>134</v>
      </c>
      <c r="E260" s="41"/>
      <c r="F260" s="233" t="s">
        <v>339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134</v>
      </c>
      <c r="AU260" s="18" t="s">
        <v>87</v>
      </c>
    </row>
    <row r="261" s="13" customFormat="1">
      <c r="A261" s="13"/>
      <c r="B261" s="239"/>
      <c r="C261" s="240"/>
      <c r="D261" s="232" t="s">
        <v>138</v>
      </c>
      <c r="E261" s="241" t="s">
        <v>1</v>
      </c>
      <c r="F261" s="242" t="s">
        <v>341</v>
      </c>
      <c r="G261" s="240"/>
      <c r="H261" s="243">
        <v>651.77999999999997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138</v>
      </c>
      <c r="AU261" s="249" t="s">
        <v>87</v>
      </c>
      <c r="AV261" s="13" t="s">
        <v>87</v>
      </c>
      <c r="AW261" s="13" t="s">
        <v>34</v>
      </c>
      <c r="AX261" s="13" t="s">
        <v>85</v>
      </c>
      <c r="AY261" s="249" t="s">
        <v>125</v>
      </c>
    </row>
    <row r="262" s="2" customFormat="1" ht="16.5" customHeight="1">
      <c r="A262" s="39"/>
      <c r="B262" s="40"/>
      <c r="C262" s="261" t="s">
        <v>342</v>
      </c>
      <c r="D262" s="261" t="s">
        <v>169</v>
      </c>
      <c r="E262" s="262" t="s">
        <v>343</v>
      </c>
      <c r="F262" s="263" t="s">
        <v>344</v>
      </c>
      <c r="G262" s="264" t="s">
        <v>130</v>
      </c>
      <c r="H262" s="265">
        <v>68.340000000000003</v>
      </c>
      <c r="I262" s="266"/>
      <c r="J262" s="267">
        <f>ROUND(I262*H262,2)</f>
        <v>0</v>
      </c>
      <c r="K262" s="263" t="s">
        <v>131</v>
      </c>
      <c r="L262" s="268"/>
      <c r="M262" s="269" t="s">
        <v>1</v>
      </c>
      <c r="N262" s="270" t="s">
        <v>42</v>
      </c>
      <c r="O262" s="92"/>
      <c r="P262" s="228">
        <f>O262*H262</f>
        <v>0</v>
      </c>
      <c r="Q262" s="228">
        <v>0.17499999999999999</v>
      </c>
      <c r="R262" s="228">
        <f>Q262*H262</f>
        <v>11.9595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173</v>
      </c>
      <c r="AT262" s="230" t="s">
        <v>169</v>
      </c>
      <c r="AU262" s="230" t="s">
        <v>87</v>
      </c>
      <c r="AY262" s="18" t="s">
        <v>125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85</v>
      </c>
      <c r="BK262" s="231">
        <f>ROUND(I262*H262,2)</f>
        <v>0</v>
      </c>
      <c r="BL262" s="18" t="s">
        <v>132</v>
      </c>
      <c r="BM262" s="230" t="s">
        <v>345</v>
      </c>
    </row>
    <row r="263" s="2" customFormat="1">
      <c r="A263" s="39"/>
      <c r="B263" s="40"/>
      <c r="C263" s="41"/>
      <c r="D263" s="232" t="s">
        <v>134</v>
      </c>
      <c r="E263" s="41"/>
      <c r="F263" s="233" t="s">
        <v>344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134</v>
      </c>
      <c r="AU263" s="18" t="s">
        <v>87</v>
      </c>
    </row>
    <row r="264" s="13" customFormat="1">
      <c r="A264" s="13"/>
      <c r="B264" s="239"/>
      <c r="C264" s="240"/>
      <c r="D264" s="232" t="s">
        <v>138</v>
      </c>
      <c r="E264" s="241" t="s">
        <v>1</v>
      </c>
      <c r="F264" s="242" t="s">
        <v>346</v>
      </c>
      <c r="G264" s="240"/>
      <c r="H264" s="243">
        <v>68.340000000000003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138</v>
      </c>
      <c r="AU264" s="249" t="s">
        <v>87</v>
      </c>
      <c r="AV264" s="13" t="s">
        <v>87</v>
      </c>
      <c r="AW264" s="13" t="s">
        <v>34</v>
      </c>
      <c r="AX264" s="13" t="s">
        <v>85</v>
      </c>
      <c r="AY264" s="249" t="s">
        <v>125</v>
      </c>
    </row>
    <row r="265" s="2" customFormat="1" ht="16.5" customHeight="1">
      <c r="A265" s="39"/>
      <c r="B265" s="40"/>
      <c r="C265" s="261" t="s">
        <v>347</v>
      </c>
      <c r="D265" s="261" t="s">
        <v>169</v>
      </c>
      <c r="E265" s="262" t="s">
        <v>348</v>
      </c>
      <c r="F265" s="263" t="s">
        <v>349</v>
      </c>
      <c r="G265" s="264" t="s">
        <v>130</v>
      </c>
      <c r="H265" s="265">
        <v>6.1200000000000001</v>
      </c>
      <c r="I265" s="266"/>
      <c r="J265" s="267">
        <f>ROUND(I265*H265,2)</f>
        <v>0</v>
      </c>
      <c r="K265" s="263" t="s">
        <v>1</v>
      </c>
      <c r="L265" s="268"/>
      <c r="M265" s="269" t="s">
        <v>1</v>
      </c>
      <c r="N265" s="270" t="s">
        <v>42</v>
      </c>
      <c r="O265" s="92"/>
      <c r="P265" s="228">
        <f>O265*H265</f>
        <v>0</v>
      </c>
      <c r="Q265" s="228">
        <v>0.14999999999999999</v>
      </c>
      <c r="R265" s="228">
        <f>Q265*H265</f>
        <v>0.91799999999999993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173</v>
      </c>
      <c r="AT265" s="230" t="s">
        <v>169</v>
      </c>
      <c r="AU265" s="230" t="s">
        <v>87</v>
      </c>
      <c r="AY265" s="18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85</v>
      </c>
      <c r="BK265" s="231">
        <f>ROUND(I265*H265,2)</f>
        <v>0</v>
      </c>
      <c r="BL265" s="18" t="s">
        <v>132</v>
      </c>
      <c r="BM265" s="230" t="s">
        <v>350</v>
      </c>
    </row>
    <row r="266" s="2" customFormat="1">
      <c r="A266" s="39"/>
      <c r="B266" s="40"/>
      <c r="C266" s="41"/>
      <c r="D266" s="232" t="s">
        <v>134</v>
      </c>
      <c r="E266" s="41"/>
      <c r="F266" s="233" t="s">
        <v>351</v>
      </c>
      <c r="G266" s="41"/>
      <c r="H266" s="41"/>
      <c r="I266" s="234"/>
      <c r="J266" s="41"/>
      <c r="K266" s="41"/>
      <c r="L266" s="45"/>
      <c r="M266" s="235"/>
      <c r="N266" s="236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134</v>
      </c>
      <c r="AU266" s="18" t="s">
        <v>87</v>
      </c>
    </row>
    <row r="267" s="13" customFormat="1">
      <c r="A267" s="13"/>
      <c r="B267" s="239"/>
      <c r="C267" s="240"/>
      <c r="D267" s="232" t="s">
        <v>138</v>
      </c>
      <c r="E267" s="241" t="s">
        <v>1</v>
      </c>
      <c r="F267" s="242" t="s">
        <v>352</v>
      </c>
      <c r="G267" s="240"/>
      <c r="H267" s="243">
        <v>6.1200000000000001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138</v>
      </c>
      <c r="AU267" s="249" t="s">
        <v>87</v>
      </c>
      <c r="AV267" s="13" t="s">
        <v>87</v>
      </c>
      <c r="AW267" s="13" t="s">
        <v>34</v>
      </c>
      <c r="AX267" s="13" t="s">
        <v>85</v>
      </c>
      <c r="AY267" s="249" t="s">
        <v>125</v>
      </c>
    </row>
    <row r="268" s="2" customFormat="1" ht="16.5" customHeight="1">
      <c r="A268" s="39"/>
      <c r="B268" s="40"/>
      <c r="C268" s="219" t="s">
        <v>353</v>
      </c>
      <c r="D268" s="219" t="s">
        <v>127</v>
      </c>
      <c r="E268" s="220" t="s">
        <v>354</v>
      </c>
      <c r="F268" s="221" t="s">
        <v>355</v>
      </c>
      <c r="G268" s="222" t="s">
        <v>130</v>
      </c>
      <c r="H268" s="223">
        <v>4</v>
      </c>
      <c r="I268" s="224"/>
      <c r="J268" s="225">
        <f>ROUND(I268*H268,2)</f>
        <v>0</v>
      </c>
      <c r="K268" s="221" t="s">
        <v>131</v>
      </c>
      <c r="L268" s="45"/>
      <c r="M268" s="226" t="s">
        <v>1</v>
      </c>
      <c r="N268" s="227" t="s">
        <v>42</v>
      </c>
      <c r="O268" s="92"/>
      <c r="P268" s="228">
        <f>O268*H268</f>
        <v>0</v>
      </c>
      <c r="Q268" s="228">
        <v>0.098000000000000004</v>
      </c>
      <c r="R268" s="228">
        <f>Q268*H268</f>
        <v>0.39200000000000002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132</v>
      </c>
      <c r="AT268" s="230" t="s">
        <v>127</v>
      </c>
      <c r="AU268" s="230" t="s">
        <v>87</v>
      </c>
      <c r="AY268" s="18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85</v>
      </c>
      <c r="BK268" s="231">
        <f>ROUND(I268*H268,2)</f>
        <v>0</v>
      </c>
      <c r="BL268" s="18" t="s">
        <v>132</v>
      </c>
      <c r="BM268" s="230" t="s">
        <v>356</v>
      </c>
    </row>
    <row r="269" s="2" customFormat="1">
      <c r="A269" s="39"/>
      <c r="B269" s="40"/>
      <c r="C269" s="41"/>
      <c r="D269" s="232" t="s">
        <v>134</v>
      </c>
      <c r="E269" s="41"/>
      <c r="F269" s="233" t="s">
        <v>357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87</v>
      </c>
    </row>
    <row r="270" s="2" customFormat="1">
      <c r="A270" s="39"/>
      <c r="B270" s="40"/>
      <c r="C270" s="41"/>
      <c r="D270" s="237" t="s">
        <v>136</v>
      </c>
      <c r="E270" s="41"/>
      <c r="F270" s="238" t="s">
        <v>358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87</v>
      </c>
    </row>
    <row r="271" s="13" customFormat="1">
      <c r="A271" s="13"/>
      <c r="B271" s="239"/>
      <c r="C271" s="240"/>
      <c r="D271" s="232" t="s">
        <v>138</v>
      </c>
      <c r="E271" s="241" t="s">
        <v>1</v>
      </c>
      <c r="F271" s="242" t="s">
        <v>359</v>
      </c>
      <c r="G271" s="240"/>
      <c r="H271" s="243">
        <v>4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138</v>
      </c>
      <c r="AU271" s="249" t="s">
        <v>87</v>
      </c>
      <c r="AV271" s="13" t="s">
        <v>87</v>
      </c>
      <c r="AW271" s="13" t="s">
        <v>34</v>
      </c>
      <c r="AX271" s="13" t="s">
        <v>85</v>
      </c>
      <c r="AY271" s="249" t="s">
        <v>125</v>
      </c>
    </row>
    <row r="272" s="2" customFormat="1" ht="21.75" customHeight="1">
      <c r="A272" s="39"/>
      <c r="B272" s="40"/>
      <c r="C272" s="219" t="s">
        <v>360</v>
      </c>
      <c r="D272" s="219" t="s">
        <v>127</v>
      </c>
      <c r="E272" s="220" t="s">
        <v>361</v>
      </c>
      <c r="F272" s="221" t="s">
        <v>362</v>
      </c>
      <c r="G272" s="222" t="s">
        <v>130</v>
      </c>
      <c r="H272" s="223">
        <v>8</v>
      </c>
      <c r="I272" s="224"/>
      <c r="J272" s="225">
        <f>ROUND(I272*H272,2)</f>
        <v>0</v>
      </c>
      <c r="K272" s="221" t="s">
        <v>131</v>
      </c>
      <c r="L272" s="45"/>
      <c r="M272" s="226" t="s">
        <v>1</v>
      </c>
      <c r="N272" s="227" t="s">
        <v>42</v>
      </c>
      <c r="O272" s="92"/>
      <c r="P272" s="228">
        <f>O272*H272</f>
        <v>0</v>
      </c>
      <c r="Q272" s="228">
        <v>0.10100000000000001</v>
      </c>
      <c r="R272" s="228">
        <f>Q272*H272</f>
        <v>0.80800000000000005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132</v>
      </c>
      <c r="AT272" s="230" t="s">
        <v>127</v>
      </c>
      <c r="AU272" s="230" t="s">
        <v>87</v>
      </c>
      <c r="AY272" s="18" t="s">
        <v>125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85</v>
      </c>
      <c r="BK272" s="231">
        <f>ROUND(I272*H272,2)</f>
        <v>0</v>
      </c>
      <c r="BL272" s="18" t="s">
        <v>132</v>
      </c>
      <c r="BM272" s="230" t="s">
        <v>363</v>
      </c>
    </row>
    <row r="273" s="2" customFormat="1">
      <c r="A273" s="39"/>
      <c r="B273" s="40"/>
      <c r="C273" s="41"/>
      <c r="D273" s="232" t="s">
        <v>134</v>
      </c>
      <c r="E273" s="41"/>
      <c r="F273" s="233" t="s">
        <v>364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87</v>
      </c>
    </row>
    <row r="274" s="2" customFormat="1">
      <c r="A274" s="39"/>
      <c r="B274" s="40"/>
      <c r="C274" s="41"/>
      <c r="D274" s="237" t="s">
        <v>136</v>
      </c>
      <c r="E274" s="41"/>
      <c r="F274" s="238" t="s">
        <v>365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136</v>
      </c>
      <c r="AU274" s="18" t="s">
        <v>87</v>
      </c>
    </row>
    <row r="275" s="13" customFormat="1">
      <c r="A275" s="13"/>
      <c r="B275" s="239"/>
      <c r="C275" s="240"/>
      <c r="D275" s="232" t="s">
        <v>138</v>
      </c>
      <c r="E275" s="241" t="s">
        <v>1</v>
      </c>
      <c r="F275" s="242" t="s">
        <v>366</v>
      </c>
      <c r="G275" s="240"/>
      <c r="H275" s="243">
        <v>8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138</v>
      </c>
      <c r="AU275" s="249" t="s">
        <v>87</v>
      </c>
      <c r="AV275" s="13" t="s">
        <v>87</v>
      </c>
      <c r="AW275" s="13" t="s">
        <v>34</v>
      </c>
      <c r="AX275" s="13" t="s">
        <v>85</v>
      </c>
      <c r="AY275" s="249" t="s">
        <v>125</v>
      </c>
    </row>
    <row r="276" s="12" customFormat="1" ht="22.8" customHeight="1">
      <c r="A276" s="12"/>
      <c r="B276" s="203"/>
      <c r="C276" s="204"/>
      <c r="D276" s="205" t="s">
        <v>76</v>
      </c>
      <c r="E276" s="217" t="s">
        <v>168</v>
      </c>
      <c r="F276" s="217" t="s">
        <v>367</v>
      </c>
      <c r="G276" s="204"/>
      <c r="H276" s="204"/>
      <c r="I276" s="207"/>
      <c r="J276" s="218">
        <f>BK276</f>
        <v>0</v>
      </c>
      <c r="K276" s="204"/>
      <c r="L276" s="209"/>
      <c r="M276" s="210"/>
      <c r="N276" s="211"/>
      <c r="O276" s="211"/>
      <c r="P276" s="212">
        <f>SUM(P277:P280)</f>
        <v>0</v>
      </c>
      <c r="Q276" s="211"/>
      <c r="R276" s="212">
        <f>SUM(R277:R280)</f>
        <v>3.8576999999999999</v>
      </c>
      <c r="S276" s="211"/>
      <c r="T276" s="213">
        <f>SUM(T277:T280)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4" t="s">
        <v>85</v>
      </c>
      <c r="AT276" s="215" t="s">
        <v>76</v>
      </c>
      <c r="AU276" s="215" t="s">
        <v>85</v>
      </c>
      <c r="AY276" s="214" t="s">
        <v>125</v>
      </c>
      <c r="BK276" s="216">
        <f>SUM(BK277:BK280)</f>
        <v>0</v>
      </c>
    </row>
    <row r="277" s="2" customFormat="1" ht="16.5" customHeight="1">
      <c r="A277" s="39"/>
      <c r="B277" s="40"/>
      <c r="C277" s="219" t="s">
        <v>368</v>
      </c>
      <c r="D277" s="219" t="s">
        <v>127</v>
      </c>
      <c r="E277" s="220" t="s">
        <v>369</v>
      </c>
      <c r="F277" s="221" t="s">
        <v>370</v>
      </c>
      <c r="G277" s="222" t="s">
        <v>130</v>
      </c>
      <c r="H277" s="223">
        <v>21</v>
      </c>
      <c r="I277" s="224"/>
      <c r="J277" s="225">
        <f>ROUND(I277*H277,2)</f>
        <v>0</v>
      </c>
      <c r="K277" s="221" t="s">
        <v>131</v>
      </c>
      <c r="L277" s="45"/>
      <c r="M277" s="226" t="s">
        <v>1</v>
      </c>
      <c r="N277" s="227" t="s">
        <v>42</v>
      </c>
      <c r="O277" s="92"/>
      <c r="P277" s="228">
        <f>O277*H277</f>
        <v>0</v>
      </c>
      <c r="Q277" s="228">
        <v>0.1837</v>
      </c>
      <c r="R277" s="228">
        <f>Q277*H277</f>
        <v>3.8576999999999999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132</v>
      </c>
      <c r="AT277" s="230" t="s">
        <v>127</v>
      </c>
      <c r="AU277" s="230" t="s">
        <v>87</v>
      </c>
      <c r="AY277" s="18" t="s">
        <v>125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85</v>
      </c>
      <c r="BK277" s="231">
        <f>ROUND(I277*H277,2)</f>
        <v>0</v>
      </c>
      <c r="BL277" s="18" t="s">
        <v>132</v>
      </c>
      <c r="BM277" s="230" t="s">
        <v>371</v>
      </c>
    </row>
    <row r="278" s="2" customFormat="1">
      <c r="A278" s="39"/>
      <c r="B278" s="40"/>
      <c r="C278" s="41"/>
      <c r="D278" s="232" t="s">
        <v>134</v>
      </c>
      <c r="E278" s="41"/>
      <c r="F278" s="233" t="s">
        <v>372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87</v>
      </c>
    </row>
    <row r="279" s="2" customFormat="1">
      <c r="A279" s="39"/>
      <c r="B279" s="40"/>
      <c r="C279" s="41"/>
      <c r="D279" s="237" t="s">
        <v>136</v>
      </c>
      <c r="E279" s="41"/>
      <c r="F279" s="238" t="s">
        <v>373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87</v>
      </c>
    </row>
    <row r="280" s="13" customFormat="1">
      <c r="A280" s="13"/>
      <c r="B280" s="239"/>
      <c r="C280" s="240"/>
      <c r="D280" s="232" t="s">
        <v>138</v>
      </c>
      <c r="E280" s="241" t="s">
        <v>1</v>
      </c>
      <c r="F280" s="242" t="s">
        <v>374</v>
      </c>
      <c r="G280" s="240"/>
      <c r="H280" s="243">
        <v>21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138</v>
      </c>
      <c r="AU280" s="249" t="s">
        <v>87</v>
      </c>
      <c r="AV280" s="13" t="s">
        <v>87</v>
      </c>
      <c r="AW280" s="13" t="s">
        <v>34</v>
      </c>
      <c r="AX280" s="13" t="s">
        <v>85</v>
      </c>
      <c r="AY280" s="249" t="s">
        <v>125</v>
      </c>
    </row>
    <row r="281" s="12" customFormat="1" ht="22.8" customHeight="1">
      <c r="A281" s="12"/>
      <c r="B281" s="203"/>
      <c r="C281" s="204"/>
      <c r="D281" s="205" t="s">
        <v>76</v>
      </c>
      <c r="E281" s="217" t="s">
        <v>173</v>
      </c>
      <c r="F281" s="217" t="s">
        <v>375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SUM(P282:P285)</f>
        <v>0</v>
      </c>
      <c r="Q281" s="211"/>
      <c r="R281" s="212">
        <f>SUM(R282:R285)</f>
        <v>0.56000000000000005</v>
      </c>
      <c r="S281" s="211"/>
      <c r="T281" s="213">
        <f>SUM(T282:T285)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85</v>
      </c>
      <c r="AT281" s="215" t="s">
        <v>76</v>
      </c>
      <c r="AU281" s="215" t="s">
        <v>85</v>
      </c>
      <c r="AY281" s="214" t="s">
        <v>125</v>
      </c>
      <c r="BK281" s="216">
        <f>SUM(BK282:BK285)</f>
        <v>0</v>
      </c>
    </row>
    <row r="282" s="2" customFormat="1" ht="16.5" customHeight="1">
      <c r="A282" s="39"/>
      <c r="B282" s="40"/>
      <c r="C282" s="219" t="s">
        <v>376</v>
      </c>
      <c r="D282" s="219" t="s">
        <v>127</v>
      </c>
      <c r="E282" s="220" t="s">
        <v>377</v>
      </c>
      <c r="F282" s="221" t="s">
        <v>378</v>
      </c>
      <c r="G282" s="222" t="s">
        <v>379</v>
      </c>
      <c r="H282" s="223">
        <v>14</v>
      </c>
      <c r="I282" s="224"/>
      <c r="J282" s="225">
        <f>ROUND(I282*H282,2)</f>
        <v>0</v>
      </c>
      <c r="K282" s="221" t="s">
        <v>131</v>
      </c>
      <c r="L282" s="45"/>
      <c r="M282" s="226" t="s">
        <v>1</v>
      </c>
      <c r="N282" s="227" t="s">
        <v>42</v>
      </c>
      <c r="O282" s="92"/>
      <c r="P282" s="228">
        <f>O282*H282</f>
        <v>0</v>
      </c>
      <c r="Q282" s="228">
        <v>0.040000000000000001</v>
      </c>
      <c r="R282" s="228">
        <f>Q282*H282</f>
        <v>0.56000000000000005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132</v>
      </c>
      <c r="AT282" s="230" t="s">
        <v>127</v>
      </c>
      <c r="AU282" s="230" t="s">
        <v>87</v>
      </c>
      <c r="AY282" s="18" t="s">
        <v>125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85</v>
      </c>
      <c r="BK282" s="231">
        <f>ROUND(I282*H282,2)</f>
        <v>0</v>
      </c>
      <c r="BL282" s="18" t="s">
        <v>132</v>
      </c>
      <c r="BM282" s="230" t="s">
        <v>380</v>
      </c>
    </row>
    <row r="283" s="2" customFormat="1">
      <c r="A283" s="39"/>
      <c r="B283" s="40"/>
      <c r="C283" s="41"/>
      <c r="D283" s="232" t="s">
        <v>134</v>
      </c>
      <c r="E283" s="41"/>
      <c r="F283" s="233" t="s">
        <v>378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134</v>
      </c>
      <c r="AU283" s="18" t="s">
        <v>87</v>
      </c>
    </row>
    <row r="284" s="2" customFormat="1">
      <c r="A284" s="39"/>
      <c r="B284" s="40"/>
      <c r="C284" s="41"/>
      <c r="D284" s="237" t="s">
        <v>136</v>
      </c>
      <c r="E284" s="41"/>
      <c r="F284" s="238" t="s">
        <v>381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136</v>
      </c>
      <c r="AU284" s="18" t="s">
        <v>87</v>
      </c>
    </row>
    <row r="285" s="13" customFormat="1">
      <c r="A285" s="13"/>
      <c r="B285" s="239"/>
      <c r="C285" s="240"/>
      <c r="D285" s="232" t="s">
        <v>138</v>
      </c>
      <c r="E285" s="241" t="s">
        <v>1</v>
      </c>
      <c r="F285" s="242" t="s">
        <v>382</v>
      </c>
      <c r="G285" s="240"/>
      <c r="H285" s="243">
        <v>14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138</v>
      </c>
      <c r="AU285" s="249" t="s">
        <v>87</v>
      </c>
      <c r="AV285" s="13" t="s">
        <v>87</v>
      </c>
      <c r="AW285" s="13" t="s">
        <v>34</v>
      </c>
      <c r="AX285" s="13" t="s">
        <v>85</v>
      </c>
      <c r="AY285" s="249" t="s">
        <v>125</v>
      </c>
    </row>
    <row r="286" s="12" customFormat="1" ht="22.8" customHeight="1">
      <c r="A286" s="12"/>
      <c r="B286" s="203"/>
      <c r="C286" s="204"/>
      <c r="D286" s="205" t="s">
        <v>76</v>
      </c>
      <c r="E286" s="217" t="s">
        <v>192</v>
      </c>
      <c r="F286" s="217" t="s">
        <v>383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SUM(P287:P344)</f>
        <v>0</v>
      </c>
      <c r="Q286" s="211"/>
      <c r="R286" s="212">
        <f>SUM(R287:R344)</f>
        <v>72.312321800000007</v>
      </c>
      <c r="S286" s="211"/>
      <c r="T286" s="213">
        <f>SUM(T287:T344)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85</v>
      </c>
      <c r="AT286" s="215" t="s">
        <v>76</v>
      </c>
      <c r="AU286" s="215" t="s">
        <v>85</v>
      </c>
      <c r="AY286" s="214" t="s">
        <v>125</v>
      </c>
      <c r="BK286" s="216">
        <f>SUM(BK287:BK344)</f>
        <v>0</v>
      </c>
    </row>
    <row r="287" s="2" customFormat="1" ht="21.75" customHeight="1">
      <c r="A287" s="39"/>
      <c r="B287" s="40"/>
      <c r="C287" s="219" t="s">
        <v>384</v>
      </c>
      <c r="D287" s="219" t="s">
        <v>127</v>
      </c>
      <c r="E287" s="220" t="s">
        <v>385</v>
      </c>
      <c r="F287" s="221" t="s">
        <v>386</v>
      </c>
      <c r="G287" s="222" t="s">
        <v>202</v>
      </c>
      <c r="H287" s="223">
        <v>14</v>
      </c>
      <c r="I287" s="224"/>
      <c r="J287" s="225">
        <f>ROUND(I287*H287,2)</f>
        <v>0</v>
      </c>
      <c r="K287" s="221" t="s">
        <v>131</v>
      </c>
      <c r="L287" s="45"/>
      <c r="M287" s="226" t="s">
        <v>1</v>
      </c>
      <c r="N287" s="227" t="s">
        <v>42</v>
      </c>
      <c r="O287" s="92"/>
      <c r="P287" s="228">
        <f>O287*H287</f>
        <v>0</v>
      </c>
      <c r="Q287" s="228">
        <v>0.080879999999999994</v>
      </c>
      <c r="R287" s="228">
        <f>Q287*H287</f>
        <v>1.13232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132</v>
      </c>
      <c r="AT287" s="230" t="s">
        <v>127</v>
      </c>
      <c r="AU287" s="230" t="s">
        <v>87</v>
      </c>
      <c r="AY287" s="18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85</v>
      </c>
      <c r="BK287" s="231">
        <f>ROUND(I287*H287,2)</f>
        <v>0</v>
      </c>
      <c r="BL287" s="18" t="s">
        <v>132</v>
      </c>
      <c r="BM287" s="230" t="s">
        <v>387</v>
      </c>
    </row>
    <row r="288" s="2" customFormat="1">
      <c r="A288" s="39"/>
      <c r="B288" s="40"/>
      <c r="C288" s="41"/>
      <c r="D288" s="232" t="s">
        <v>134</v>
      </c>
      <c r="E288" s="41"/>
      <c r="F288" s="233" t="s">
        <v>388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87</v>
      </c>
    </row>
    <row r="289" s="2" customFormat="1">
      <c r="A289" s="39"/>
      <c r="B289" s="40"/>
      <c r="C289" s="41"/>
      <c r="D289" s="237" t="s">
        <v>136</v>
      </c>
      <c r="E289" s="41"/>
      <c r="F289" s="238" t="s">
        <v>389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87</v>
      </c>
    </row>
    <row r="290" s="13" customFormat="1">
      <c r="A290" s="13"/>
      <c r="B290" s="239"/>
      <c r="C290" s="240"/>
      <c r="D290" s="232" t="s">
        <v>138</v>
      </c>
      <c r="E290" s="241" t="s">
        <v>1</v>
      </c>
      <c r="F290" s="242" t="s">
        <v>390</v>
      </c>
      <c r="G290" s="240"/>
      <c r="H290" s="243">
        <v>14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138</v>
      </c>
      <c r="AU290" s="249" t="s">
        <v>87</v>
      </c>
      <c r="AV290" s="13" t="s">
        <v>87</v>
      </c>
      <c r="AW290" s="13" t="s">
        <v>34</v>
      </c>
      <c r="AX290" s="13" t="s">
        <v>85</v>
      </c>
      <c r="AY290" s="249" t="s">
        <v>125</v>
      </c>
    </row>
    <row r="291" s="2" customFormat="1" ht="16.5" customHeight="1">
      <c r="A291" s="39"/>
      <c r="B291" s="40"/>
      <c r="C291" s="261" t="s">
        <v>391</v>
      </c>
      <c r="D291" s="261" t="s">
        <v>169</v>
      </c>
      <c r="E291" s="262" t="s">
        <v>392</v>
      </c>
      <c r="F291" s="263" t="s">
        <v>393</v>
      </c>
      <c r="G291" s="264" t="s">
        <v>202</v>
      </c>
      <c r="H291" s="265">
        <v>14.279999999999999</v>
      </c>
      <c r="I291" s="266"/>
      <c r="J291" s="267">
        <f>ROUND(I291*H291,2)</f>
        <v>0</v>
      </c>
      <c r="K291" s="263" t="s">
        <v>131</v>
      </c>
      <c r="L291" s="268"/>
      <c r="M291" s="269" t="s">
        <v>1</v>
      </c>
      <c r="N291" s="270" t="s">
        <v>42</v>
      </c>
      <c r="O291" s="92"/>
      <c r="P291" s="228">
        <f>O291*H291</f>
        <v>0</v>
      </c>
      <c r="Q291" s="228">
        <v>0.056000000000000001</v>
      </c>
      <c r="R291" s="228">
        <f>Q291*H291</f>
        <v>0.79967999999999995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173</v>
      </c>
      <c r="AT291" s="230" t="s">
        <v>169</v>
      </c>
      <c r="AU291" s="230" t="s">
        <v>87</v>
      </c>
      <c r="AY291" s="18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85</v>
      </c>
      <c r="BK291" s="231">
        <f>ROUND(I291*H291,2)</f>
        <v>0</v>
      </c>
      <c r="BL291" s="18" t="s">
        <v>132</v>
      </c>
      <c r="BM291" s="230" t="s">
        <v>394</v>
      </c>
    </row>
    <row r="292" s="2" customFormat="1">
      <c r="A292" s="39"/>
      <c r="B292" s="40"/>
      <c r="C292" s="41"/>
      <c r="D292" s="232" t="s">
        <v>134</v>
      </c>
      <c r="E292" s="41"/>
      <c r="F292" s="233" t="s">
        <v>393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87</v>
      </c>
    </row>
    <row r="293" s="13" customFormat="1">
      <c r="A293" s="13"/>
      <c r="B293" s="239"/>
      <c r="C293" s="240"/>
      <c r="D293" s="232" t="s">
        <v>138</v>
      </c>
      <c r="E293" s="241" t="s">
        <v>1</v>
      </c>
      <c r="F293" s="242" t="s">
        <v>395</v>
      </c>
      <c r="G293" s="240"/>
      <c r="H293" s="243">
        <v>14.279999999999999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138</v>
      </c>
      <c r="AU293" s="249" t="s">
        <v>87</v>
      </c>
      <c r="AV293" s="13" t="s">
        <v>87</v>
      </c>
      <c r="AW293" s="13" t="s">
        <v>34</v>
      </c>
      <c r="AX293" s="13" t="s">
        <v>85</v>
      </c>
      <c r="AY293" s="249" t="s">
        <v>125</v>
      </c>
    </row>
    <row r="294" s="2" customFormat="1" ht="16.5" customHeight="1">
      <c r="A294" s="39"/>
      <c r="B294" s="40"/>
      <c r="C294" s="219" t="s">
        <v>396</v>
      </c>
      <c r="D294" s="219" t="s">
        <v>127</v>
      </c>
      <c r="E294" s="220" t="s">
        <v>397</v>
      </c>
      <c r="F294" s="221" t="s">
        <v>398</v>
      </c>
      <c r="G294" s="222" t="s">
        <v>202</v>
      </c>
      <c r="H294" s="223">
        <v>23</v>
      </c>
      <c r="I294" s="224"/>
      <c r="J294" s="225">
        <f>ROUND(I294*H294,2)</f>
        <v>0</v>
      </c>
      <c r="K294" s="221" t="s">
        <v>131</v>
      </c>
      <c r="L294" s="45"/>
      <c r="M294" s="226" t="s">
        <v>1</v>
      </c>
      <c r="N294" s="227" t="s">
        <v>42</v>
      </c>
      <c r="O294" s="92"/>
      <c r="P294" s="228">
        <f>O294*H294</f>
        <v>0</v>
      </c>
      <c r="Q294" s="228">
        <v>0.15540000000000001</v>
      </c>
      <c r="R294" s="228">
        <f>Q294*H294</f>
        <v>3.5742000000000003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132</v>
      </c>
      <c r="AT294" s="230" t="s">
        <v>127</v>
      </c>
      <c r="AU294" s="230" t="s">
        <v>87</v>
      </c>
      <c r="AY294" s="18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85</v>
      </c>
      <c r="BK294" s="231">
        <f>ROUND(I294*H294,2)</f>
        <v>0</v>
      </c>
      <c r="BL294" s="18" t="s">
        <v>132</v>
      </c>
      <c r="BM294" s="230" t="s">
        <v>399</v>
      </c>
    </row>
    <row r="295" s="2" customFormat="1">
      <c r="A295" s="39"/>
      <c r="B295" s="40"/>
      <c r="C295" s="41"/>
      <c r="D295" s="232" t="s">
        <v>134</v>
      </c>
      <c r="E295" s="41"/>
      <c r="F295" s="233" t="s">
        <v>400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87</v>
      </c>
    </row>
    <row r="296" s="2" customFormat="1">
      <c r="A296" s="39"/>
      <c r="B296" s="40"/>
      <c r="C296" s="41"/>
      <c r="D296" s="237" t="s">
        <v>136</v>
      </c>
      <c r="E296" s="41"/>
      <c r="F296" s="238" t="s">
        <v>401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87</v>
      </c>
    </row>
    <row r="297" s="13" customFormat="1">
      <c r="A297" s="13"/>
      <c r="B297" s="239"/>
      <c r="C297" s="240"/>
      <c r="D297" s="232" t="s">
        <v>138</v>
      </c>
      <c r="E297" s="241" t="s">
        <v>1</v>
      </c>
      <c r="F297" s="242" t="s">
        <v>402</v>
      </c>
      <c r="G297" s="240"/>
      <c r="H297" s="243">
        <v>23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138</v>
      </c>
      <c r="AU297" s="249" t="s">
        <v>87</v>
      </c>
      <c r="AV297" s="13" t="s">
        <v>87</v>
      </c>
      <c r="AW297" s="13" t="s">
        <v>34</v>
      </c>
      <c r="AX297" s="13" t="s">
        <v>85</v>
      </c>
      <c r="AY297" s="249" t="s">
        <v>125</v>
      </c>
    </row>
    <row r="298" s="2" customFormat="1" ht="16.5" customHeight="1">
      <c r="A298" s="39"/>
      <c r="B298" s="40"/>
      <c r="C298" s="261" t="s">
        <v>403</v>
      </c>
      <c r="D298" s="261" t="s">
        <v>169</v>
      </c>
      <c r="E298" s="262" t="s">
        <v>404</v>
      </c>
      <c r="F298" s="263" t="s">
        <v>405</v>
      </c>
      <c r="G298" s="264" t="s">
        <v>202</v>
      </c>
      <c r="H298" s="265">
        <v>10.710000000000001</v>
      </c>
      <c r="I298" s="266"/>
      <c r="J298" s="267">
        <f>ROUND(I298*H298,2)</f>
        <v>0</v>
      </c>
      <c r="K298" s="263" t="s">
        <v>131</v>
      </c>
      <c r="L298" s="268"/>
      <c r="M298" s="269" t="s">
        <v>1</v>
      </c>
      <c r="N298" s="270" t="s">
        <v>42</v>
      </c>
      <c r="O298" s="92"/>
      <c r="P298" s="228">
        <f>O298*H298</f>
        <v>0</v>
      </c>
      <c r="Q298" s="228">
        <v>0.048300000000000003</v>
      </c>
      <c r="R298" s="228">
        <f>Q298*H298</f>
        <v>0.51729300000000011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173</v>
      </c>
      <c r="AT298" s="230" t="s">
        <v>169</v>
      </c>
      <c r="AU298" s="230" t="s">
        <v>87</v>
      </c>
      <c r="AY298" s="18" t="s">
        <v>125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85</v>
      </c>
      <c r="BK298" s="231">
        <f>ROUND(I298*H298,2)</f>
        <v>0</v>
      </c>
      <c r="BL298" s="18" t="s">
        <v>132</v>
      </c>
      <c r="BM298" s="230" t="s">
        <v>406</v>
      </c>
    </row>
    <row r="299" s="2" customFormat="1">
      <c r="A299" s="39"/>
      <c r="B299" s="40"/>
      <c r="C299" s="41"/>
      <c r="D299" s="232" t="s">
        <v>134</v>
      </c>
      <c r="E299" s="41"/>
      <c r="F299" s="233" t="s">
        <v>405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134</v>
      </c>
      <c r="AU299" s="18" t="s">
        <v>87</v>
      </c>
    </row>
    <row r="300" s="13" customFormat="1">
      <c r="A300" s="13"/>
      <c r="B300" s="239"/>
      <c r="C300" s="240"/>
      <c r="D300" s="232" t="s">
        <v>138</v>
      </c>
      <c r="E300" s="241" t="s">
        <v>1</v>
      </c>
      <c r="F300" s="242" t="s">
        <v>407</v>
      </c>
      <c r="G300" s="240"/>
      <c r="H300" s="243">
        <v>10.710000000000001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138</v>
      </c>
      <c r="AU300" s="249" t="s">
        <v>87</v>
      </c>
      <c r="AV300" s="13" t="s">
        <v>87</v>
      </c>
      <c r="AW300" s="13" t="s">
        <v>34</v>
      </c>
      <c r="AX300" s="13" t="s">
        <v>85</v>
      </c>
      <c r="AY300" s="249" t="s">
        <v>125</v>
      </c>
    </row>
    <row r="301" s="2" customFormat="1" ht="16.5" customHeight="1">
      <c r="A301" s="39"/>
      <c r="B301" s="40"/>
      <c r="C301" s="261" t="s">
        <v>408</v>
      </c>
      <c r="D301" s="261" t="s">
        <v>169</v>
      </c>
      <c r="E301" s="262" t="s">
        <v>409</v>
      </c>
      <c r="F301" s="263" t="s">
        <v>410</v>
      </c>
      <c r="G301" s="264" t="s">
        <v>202</v>
      </c>
      <c r="H301" s="265">
        <v>11</v>
      </c>
      <c r="I301" s="266"/>
      <c r="J301" s="267">
        <f>ROUND(I301*H301,2)</f>
        <v>0</v>
      </c>
      <c r="K301" s="263" t="s">
        <v>131</v>
      </c>
      <c r="L301" s="268"/>
      <c r="M301" s="269" t="s">
        <v>1</v>
      </c>
      <c r="N301" s="270" t="s">
        <v>42</v>
      </c>
      <c r="O301" s="92"/>
      <c r="P301" s="228">
        <f>O301*H301</f>
        <v>0</v>
      </c>
      <c r="Q301" s="228">
        <v>0.065670000000000006</v>
      </c>
      <c r="R301" s="228">
        <f>Q301*H301</f>
        <v>0.72237000000000007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173</v>
      </c>
      <c r="AT301" s="230" t="s">
        <v>169</v>
      </c>
      <c r="AU301" s="230" t="s">
        <v>87</v>
      </c>
      <c r="AY301" s="18" t="s">
        <v>125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85</v>
      </c>
      <c r="BK301" s="231">
        <f>ROUND(I301*H301,2)</f>
        <v>0</v>
      </c>
      <c r="BL301" s="18" t="s">
        <v>132</v>
      </c>
      <c r="BM301" s="230" t="s">
        <v>411</v>
      </c>
    </row>
    <row r="302" s="2" customFormat="1">
      <c r="A302" s="39"/>
      <c r="B302" s="40"/>
      <c r="C302" s="41"/>
      <c r="D302" s="232" t="s">
        <v>134</v>
      </c>
      <c r="E302" s="41"/>
      <c r="F302" s="233" t="s">
        <v>410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134</v>
      </c>
      <c r="AU302" s="18" t="s">
        <v>87</v>
      </c>
    </row>
    <row r="303" s="13" customFormat="1">
      <c r="A303" s="13"/>
      <c r="B303" s="239"/>
      <c r="C303" s="240"/>
      <c r="D303" s="232" t="s">
        <v>138</v>
      </c>
      <c r="E303" s="241" t="s">
        <v>1</v>
      </c>
      <c r="F303" s="242" t="s">
        <v>412</v>
      </c>
      <c r="G303" s="240"/>
      <c r="H303" s="243">
        <v>11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138</v>
      </c>
      <c r="AU303" s="249" t="s">
        <v>87</v>
      </c>
      <c r="AV303" s="13" t="s">
        <v>87</v>
      </c>
      <c r="AW303" s="13" t="s">
        <v>34</v>
      </c>
      <c r="AX303" s="13" t="s">
        <v>85</v>
      </c>
      <c r="AY303" s="249" t="s">
        <v>125</v>
      </c>
    </row>
    <row r="304" s="2" customFormat="1" ht="16.5" customHeight="1">
      <c r="A304" s="39"/>
      <c r="B304" s="40"/>
      <c r="C304" s="261" t="s">
        <v>413</v>
      </c>
      <c r="D304" s="261" t="s">
        <v>169</v>
      </c>
      <c r="E304" s="262" t="s">
        <v>414</v>
      </c>
      <c r="F304" s="263" t="s">
        <v>415</v>
      </c>
      <c r="G304" s="264" t="s">
        <v>202</v>
      </c>
      <c r="H304" s="265">
        <v>1.53</v>
      </c>
      <c r="I304" s="266"/>
      <c r="J304" s="267">
        <f>ROUND(I304*H304,2)</f>
        <v>0</v>
      </c>
      <c r="K304" s="263" t="s">
        <v>131</v>
      </c>
      <c r="L304" s="268"/>
      <c r="M304" s="269" t="s">
        <v>1</v>
      </c>
      <c r="N304" s="270" t="s">
        <v>42</v>
      </c>
      <c r="O304" s="92"/>
      <c r="P304" s="228">
        <f>O304*H304</f>
        <v>0</v>
      </c>
      <c r="Q304" s="228">
        <v>0.080000000000000002</v>
      </c>
      <c r="R304" s="228">
        <f>Q304*H304</f>
        <v>0.12240000000000001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173</v>
      </c>
      <c r="AT304" s="230" t="s">
        <v>169</v>
      </c>
      <c r="AU304" s="230" t="s">
        <v>87</v>
      </c>
      <c r="AY304" s="18" t="s">
        <v>125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85</v>
      </c>
      <c r="BK304" s="231">
        <f>ROUND(I304*H304,2)</f>
        <v>0</v>
      </c>
      <c r="BL304" s="18" t="s">
        <v>132</v>
      </c>
      <c r="BM304" s="230" t="s">
        <v>416</v>
      </c>
    </row>
    <row r="305" s="2" customFormat="1">
      <c r="A305" s="39"/>
      <c r="B305" s="40"/>
      <c r="C305" s="41"/>
      <c r="D305" s="232" t="s">
        <v>134</v>
      </c>
      <c r="E305" s="41"/>
      <c r="F305" s="233" t="s">
        <v>415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134</v>
      </c>
      <c r="AU305" s="18" t="s">
        <v>87</v>
      </c>
    </row>
    <row r="306" s="13" customFormat="1">
      <c r="A306" s="13"/>
      <c r="B306" s="239"/>
      <c r="C306" s="240"/>
      <c r="D306" s="232" t="s">
        <v>138</v>
      </c>
      <c r="E306" s="241" t="s">
        <v>1</v>
      </c>
      <c r="F306" s="242" t="s">
        <v>417</v>
      </c>
      <c r="G306" s="240"/>
      <c r="H306" s="243">
        <v>1.53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138</v>
      </c>
      <c r="AU306" s="249" t="s">
        <v>87</v>
      </c>
      <c r="AV306" s="13" t="s">
        <v>87</v>
      </c>
      <c r="AW306" s="13" t="s">
        <v>34</v>
      </c>
      <c r="AX306" s="13" t="s">
        <v>85</v>
      </c>
      <c r="AY306" s="249" t="s">
        <v>125</v>
      </c>
    </row>
    <row r="307" s="2" customFormat="1" ht="16.5" customHeight="1">
      <c r="A307" s="39"/>
      <c r="B307" s="40"/>
      <c r="C307" s="219" t="s">
        <v>418</v>
      </c>
      <c r="D307" s="219" t="s">
        <v>127</v>
      </c>
      <c r="E307" s="220" t="s">
        <v>419</v>
      </c>
      <c r="F307" s="221" t="s">
        <v>420</v>
      </c>
      <c r="G307" s="222" t="s">
        <v>202</v>
      </c>
      <c r="H307" s="223">
        <v>337</v>
      </c>
      <c r="I307" s="224"/>
      <c r="J307" s="225">
        <f>ROUND(I307*H307,2)</f>
        <v>0</v>
      </c>
      <c r="K307" s="221" t="s">
        <v>131</v>
      </c>
      <c r="L307" s="45"/>
      <c r="M307" s="226" t="s">
        <v>1</v>
      </c>
      <c r="N307" s="227" t="s">
        <v>42</v>
      </c>
      <c r="O307" s="92"/>
      <c r="P307" s="228">
        <f>O307*H307</f>
        <v>0</v>
      </c>
      <c r="Q307" s="228">
        <v>0.1295</v>
      </c>
      <c r="R307" s="228">
        <f>Q307*H307</f>
        <v>43.641500000000001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132</v>
      </c>
      <c r="AT307" s="230" t="s">
        <v>127</v>
      </c>
      <c r="AU307" s="230" t="s">
        <v>87</v>
      </c>
      <c r="AY307" s="18" t="s">
        <v>125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85</v>
      </c>
      <c r="BK307" s="231">
        <f>ROUND(I307*H307,2)</f>
        <v>0</v>
      </c>
      <c r="BL307" s="18" t="s">
        <v>132</v>
      </c>
      <c r="BM307" s="230" t="s">
        <v>421</v>
      </c>
    </row>
    <row r="308" s="2" customFormat="1">
      <c r="A308" s="39"/>
      <c r="B308" s="40"/>
      <c r="C308" s="41"/>
      <c r="D308" s="232" t="s">
        <v>134</v>
      </c>
      <c r="E308" s="41"/>
      <c r="F308" s="233" t="s">
        <v>422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134</v>
      </c>
      <c r="AU308" s="18" t="s">
        <v>87</v>
      </c>
    </row>
    <row r="309" s="2" customFormat="1">
      <c r="A309" s="39"/>
      <c r="B309" s="40"/>
      <c r="C309" s="41"/>
      <c r="D309" s="237" t="s">
        <v>136</v>
      </c>
      <c r="E309" s="41"/>
      <c r="F309" s="238" t="s">
        <v>423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136</v>
      </c>
      <c r="AU309" s="18" t="s">
        <v>87</v>
      </c>
    </row>
    <row r="310" s="13" customFormat="1">
      <c r="A310" s="13"/>
      <c r="B310" s="239"/>
      <c r="C310" s="240"/>
      <c r="D310" s="232" t="s">
        <v>138</v>
      </c>
      <c r="E310" s="241" t="s">
        <v>1</v>
      </c>
      <c r="F310" s="242" t="s">
        <v>424</v>
      </c>
      <c r="G310" s="240"/>
      <c r="H310" s="243">
        <v>337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138</v>
      </c>
      <c r="AU310" s="249" t="s">
        <v>87</v>
      </c>
      <c r="AV310" s="13" t="s">
        <v>87</v>
      </c>
      <c r="AW310" s="13" t="s">
        <v>34</v>
      </c>
      <c r="AX310" s="13" t="s">
        <v>85</v>
      </c>
      <c r="AY310" s="249" t="s">
        <v>125</v>
      </c>
    </row>
    <row r="311" s="2" customFormat="1" ht="16.5" customHeight="1">
      <c r="A311" s="39"/>
      <c r="B311" s="40"/>
      <c r="C311" s="261" t="s">
        <v>425</v>
      </c>
      <c r="D311" s="261" t="s">
        <v>169</v>
      </c>
      <c r="E311" s="262" t="s">
        <v>426</v>
      </c>
      <c r="F311" s="263" t="s">
        <v>427</v>
      </c>
      <c r="G311" s="264" t="s">
        <v>202</v>
      </c>
      <c r="H311" s="265">
        <v>343.74000000000001</v>
      </c>
      <c r="I311" s="266"/>
      <c r="J311" s="267">
        <f>ROUND(I311*H311,2)</f>
        <v>0</v>
      </c>
      <c r="K311" s="263" t="s">
        <v>131</v>
      </c>
      <c r="L311" s="268"/>
      <c r="M311" s="269" t="s">
        <v>1</v>
      </c>
      <c r="N311" s="270" t="s">
        <v>42</v>
      </c>
      <c r="O311" s="92"/>
      <c r="P311" s="228">
        <f>O311*H311</f>
        <v>0</v>
      </c>
      <c r="Q311" s="228">
        <v>0.056120000000000003</v>
      </c>
      <c r="R311" s="228">
        <f>Q311*H311</f>
        <v>19.290688800000002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173</v>
      </c>
      <c r="AT311" s="230" t="s">
        <v>169</v>
      </c>
      <c r="AU311" s="230" t="s">
        <v>87</v>
      </c>
      <c r="AY311" s="18" t="s">
        <v>125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85</v>
      </c>
      <c r="BK311" s="231">
        <f>ROUND(I311*H311,2)</f>
        <v>0</v>
      </c>
      <c r="BL311" s="18" t="s">
        <v>132</v>
      </c>
      <c r="BM311" s="230" t="s">
        <v>428</v>
      </c>
    </row>
    <row r="312" s="2" customFormat="1">
      <c r="A312" s="39"/>
      <c r="B312" s="40"/>
      <c r="C312" s="41"/>
      <c r="D312" s="232" t="s">
        <v>134</v>
      </c>
      <c r="E312" s="41"/>
      <c r="F312" s="233" t="s">
        <v>427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134</v>
      </c>
      <c r="AU312" s="18" t="s">
        <v>87</v>
      </c>
    </row>
    <row r="313" s="13" customFormat="1">
      <c r="A313" s="13"/>
      <c r="B313" s="239"/>
      <c r="C313" s="240"/>
      <c r="D313" s="232" t="s">
        <v>138</v>
      </c>
      <c r="E313" s="241" t="s">
        <v>1</v>
      </c>
      <c r="F313" s="242" t="s">
        <v>429</v>
      </c>
      <c r="G313" s="240"/>
      <c r="H313" s="243">
        <v>343.74000000000001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138</v>
      </c>
      <c r="AU313" s="249" t="s">
        <v>87</v>
      </c>
      <c r="AV313" s="13" t="s">
        <v>87</v>
      </c>
      <c r="AW313" s="13" t="s">
        <v>34</v>
      </c>
      <c r="AX313" s="13" t="s">
        <v>85</v>
      </c>
      <c r="AY313" s="249" t="s">
        <v>125</v>
      </c>
    </row>
    <row r="314" s="2" customFormat="1" ht="21.75" customHeight="1">
      <c r="A314" s="39"/>
      <c r="B314" s="40"/>
      <c r="C314" s="219" t="s">
        <v>430</v>
      </c>
      <c r="D314" s="219" t="s">
        <v>127</v>
      </c>
      <c r="E314" s="220" t="s">
        <v>431</v>
      </c>
      <c r="F314" s="221" t="s">
        <v>432</v>
      </c>
      <c r="G314" s="222" t="s">
        <v>202</v>
      </c>
      <c r="H314" s="223">
        <v>30</v>
      </c>
      <c r="I314" s="224"/>
      <c r="J314" s="225">
        <f>ROUND(I314*H314,2)</f>
        <v>0</v>
      </c>
      <c r="K314" s="221" t="s">
        <v>131</v>
      </c>
      <c r="L314" s="45"/>
      <c r="M314" s="226" t="s">
        <v>1</v>
      </c>
      <c r="N314" s="227" t="s">
        <v>42</v>
      </c>
      <c r="O314" s="92"/>
      <c r="P314" s="228">
        <f>O314*H314</f>
        <v>0</v>
      </c>
      <c r="Q314" s="228">
        <v>0.00059999999999999995</v>
      </c>
      <c r="R314" s="228">
        <f>Q314*H314</f>
        <v>0.017999999999999999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132</v>
      </c>
      <c r="AT314" s="230" t="s">
        <v>127</v>
      </c>
      <c r="AU314" s="230" t="s">
        <v>87</v>
      </c>
      <c r="AY314" s="18" t="s">
        <v>125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85</v>
      </c>
      <c r="BK314" s="231">
        <f>ROUND(I314*H314,2)</f>
        <v>0</v>
      </c>
      <c r="BL314" s="18" t="s">
        <v>132</v>
      </c>
      <c r="BM314" s="230" t="s">
        <v>433</v>
      </c>
    </row>
    <row r="315" s="2" customFormat="1">
      <c r="A315" s="39"/>
      <c r="B315" s="40"/>
      <c r="C315" s="41"/>
      <c r="D315" s="232" t="s">
        <v>134</v>
      </c>
      <c r="E315" s="41"/>
      <c r="F315" s="233" t="s">
        <v>434</v>
      </c>
      <c r="G315" s="41"/>
      <c r="H315" s="41"/>
      <c r="I315" s="234"/>
      <c r="J315" s="41"/>
      <c r="K315" s="41"/>
      <c r="L315" s="45"/>
      <c r="M315" s="235"/>
      <c r="N315" s="236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134</v>
      </c>
      <c r="AU315" s="18" t="s">
        <v>87</v>
      </c>
    </row>
    <row r="316" s="2" customFormat="1">
      <c r="A316" s="39"/>
      <c r="B316" s="40"/>
      <c r="C316" s="41"/>
      <c r="D316" s="237" t="s">
        <v>136</v>
      </c>
      <c r="E316" s="41"/>
      <c r="F316" s="238" t="s">
        <v>435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87</v>
      </c>
    </row>
    <row r="317" s="13" customFormat="1">
      <c r="A317" s="13"/>
      <c r="B317" s="239"/>
      <c r="C317" s="240"/>
      <c r="D317" s="232" t="s">
        <v>138</v>
      </c>
      <c r="E317" s="241" t="s">
        <v>1</v>
      </c>
      <c r="F317" s="242" t="s">
        <v>436</v>
      </c>
      <c r="G317" s="240"/>
      <c r="H317" s="243">
        <v>30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138</v>
      </c>
      <c r="AU317" s="249" t="s">
        <v>87</v>
      </c>
      <c r="AV317" s="13" t="s">
        <v>87</v>
      </c>
      <c r="AW317" s="13" t="s">
        <v>34</v>
      </c>
      <c r="AX317" s="13" t="s">
        <v>85</v>
      </c>
      <c r="AY317" s="249" t="s">
        <v>125</v>
      </c>
    </row>
    <row r="318" s="2" customFormat="1" ht="16.5" customHeight="1">
      <c r="A318" s="39"/>
      <c r="B318" s="40"/>
      <c r="C318" s="219" t="s">
        <v>437</v>
      </c>
      <c r="D318" s="219" t="s">
        <v>127</v>
      </c>
      <c r="E318" s="220" t="s">
        <v>438</v>
      </c>
      <c r="F318" s="221" t="s">
        <v>439</v>
      </c>
      <c r="G318" s="222" t="s">
        <v>202</v>
      </c>
      <c r="H318" s="223">
        <v>30</v>
      </c>
      <c r="I318" s="224"/>
      <c r="J318" s="225">
        <f>ROUND(I318*H318,2)</f>
        <v>0</v>
      </c>
      <c r="K318" s="221" t="s">
        <v>131</v>
      </c>
      <c r="L318" s="45"/>
      <c r="M318" s="226" t="s">
        <v>1</v>
      </c>
      <c r="N318" s="227" t="s">
        <v>42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132</v>
      </c>
      <c r="AT318" s="230" t="s">
        <v>127</v>
      </c>
      <c r="AU318" s="230" t="s">
        <v>87</v>
      </c>
      <c r="AY318" s="18" t="s">
        <v>125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85</v>
      </c>
      <c r="BK318" s="231">
        <f>ROUND(I318*H318,2)</f>
        <v>0</v>
      </c>
      <c r="BL318" s="18" t="s">
        <v>132</v>
      </c>
      <c r="BM318" s="230" t="s">
        <v>440</v>
      </c>
    </row>
    <row r="319" s="2" customFormat="1">
      <c r="A319" s="39"/>
      <c r="B319" s="40"/>
      <c r="C319" s="41"/>
      <c r="D319" s="232" t="s">
        <v>134</v>
      </c>
      <c r="E319" s="41"/>
      <c r="F319" s="233" t="s">
        <v>441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134</v>
      </c>
      <c r="AU319" s="18" t="s">
        <v>87</v>
      </c>
    </row>
    <row r="320" s="2" customFormat="1">
      <c r="A320" s="39"/>
      <c r="B320" s="40"/>
      <c r="C320" s="41"/>
      <c r="D320" s="237" t="s">
        <v>136</v>
      </c>
      <c r="E320" s="41"/>
      <c r="F320" s="238" t="s">
        <v>442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87</v>
      </c>
    </row>
    <row r="321" s="13" customFormat="1">
      <c r="A321" s="13"/>
      <c r="B321" s="239"/>
      <c r="C321" s="240"/>
      <c r="D321" s="232" t="s">
        <v>138</v>
      </c>
      <c r="E321" s="241" t="s">
        <v>1</v>
      </c>
      <c r="F321" s="242" t="s">
        <v>443</v>
      </c>
      <c r="G321" s="240"/>
      <c r="H321" s="243">
        <v>30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138</v>
      </c>
      <c r="AU321" s="249" t="s">
        <v>87</v>
      </c>
      <c r="AV321" s="13" t="s">
        <v>87</v>
      </c>
      <c r="AW321" s="13" t="s">
        <v>34</v>
      </c>
      <c r="AX321" s="13" t="s">
        <v>85</v>
      </c>
      <c r="AY321" s="249" t="s">
        <v>125</v>
      </c>
    </row>
    <row r="322" s="2" customFormat="1" ht="16.5" customHeight="1">
      <c r="A322" s="39"/>
      <c r="B322" s="40"/>
      <c r="C322" s="219" t="s">
        <v>444</v>
      </c>
      <c r="D322" s="219" t="s">
        <v>127</v>
      </c>
      <c r="E322" s="220" t="s">
        <v>445</v>
      </c>
      <c r="F322" s="221" t="s">
        <v>446</v>
      </c>
      <c r="G322" s="222" t="s">
        <v>202</v>
      </c>
      <c r="H322" s="223">
        <v>30</v>
      </c>
      <c r="I322" s="224"/>
      <c r="J322" s="225">
        <f>ROUND(I322*H322,2)</f>
        <v>0</v>
      </c>
      <c r="K322" s="221" t="s">
        <v>131</v>
      </c>
      <c r="L322" s="45"/>
      <c r="M322" s="226" t="s">
        <v>1</v>
      </c>
      <c r="N322" s="227" t="s">
        <v>42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132</v>
      </c>
      <c r="AT322" s="230" t="s">
        <v>127</v>
      </c>
      <c r="AU322" s="230" t="s">
        <v>87</v>
      </c>
      <c r="AY322" s="18" t="s">
        <v>125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85</v>
      </c>
      <c r="BK322" s="231">
        <f>ROUND(I322*H322,2)</f>
        <v>0</v>
      </c>
      <c r="BL322" s="18" t="s">
        <v>132</v>
      </c>
      <c r="BM322" s="230" t="s">
        <v>447</v>
      </c>
    </row>
    <row r="323" s="2" customFormat="1">
      <c r="A323" s="39"/>
      <c r="B323" s="40"/>
      <c r="C323" s="41"/>
      <c r="D323" s="232" t="s">
        <v>134</v>
      </c>
      <c r="E323" s="41"/>
      <c r="F323" s="233" t="s">
        <v>448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87</v>
      </c>
    </row>
    <row r="324" s="2" customFormat="1">
      <c r="A324" s="39"/>
      <c r="B324" s="40"/>
      <c r="C324" s="41"/>
      <c r="D324" s="237" t="s">
        <v>136</v>
      </c>
      <c r="E324" s="41"/>
      <c r="F324" s="238" t="s">
        <v>449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136</v>
      </c>
      <c r="AU324" s="18" t="s">
        <v>87</v>
      </c>
    </row>
    <row r="325" s="2" customFormat="1" ht="16.5" customHeight="1">
      <c r="A325" s="39"/>
      <c r="B325" s="40"/>
      <c r="C325" s="219" t="s">
        <v>450</v>
      </c>
      <c r="D325" s="219" t="s">
        <v>127</v>
      </c>
      <c r="E325" s="220" t="s">
        <v>451</v>
      </c>
      <c r="F325" s="221" t="s">
        <v>452</v>
      </c>
      <c r="G325" s="222" t="s">
        <v>202</v>
      </c>
      <c r="H325" s="223">
        <v>9.5</v>
      </c>
      <c r="I325" s="224"/>
      <c r="J325" s="225">
        <f>ROUND(I325*H325,2)</f>
        <v>0</v>
      </c>
      <c r="K325" s="221" t="s">
        <v>131</v>
      </c>
      <c r="L325" s="45"/>
      <c r="M325" s="226" t="s">
        <v>1</v>
      </c>
      <c r="N325" s="227" t="s">
        <v>42</v>
      </c>
      <c r="O325" s="92"/>
      <c r="P325" s="228">
        <f>O325*H325</f>
        <v>0</v>
      </c>
      <c r="Q325" s="228">
        <v>2.0000000000000002E-05</v>
      </c>
      <c r="R325" s="228">
        <f>Q325*H325</f>
        <v>0.00019000000000000001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132</v>
      </c>
      <c r="AT325" s="230" t="s">
        <v>127</v>
      </c>
      <c r="AU325" s="230" t="s">
        <v>87</v>
      </c>
      <c r="AY325" s="18" t="s">
        <v>125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85</v>
      </c>
      <c r="BK325" s="231">
        <f>ROUND(I325*H325,2)</f>
        <v>0</v>
      </c>
      <c r="BL325" s="18" t="s">
        <v>132</v>
      </c>
      <c r="BM325" s="230" t="s">
        <v>453</v>
      </c>
    </row>
    <row r="326" s="2" customFormat="1">
      <c r="A326" s="39"/>
      <c r="B326" s="40"/>
      <c r="C326" s="41"/>
      <c r="D326" s="232" t="s">
        <v>134</v>
      </c>
      <c r="E326" s="41"/>
      <c r="F326" s="233" t="s">
        <v>454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87</v>
      </c>
    </row>
    <row r="327" s="2" customFormat="1">
      <c r="A327" s="39"/>
      <c r="B327" s="40"/>
      <c r="C327" s="41"/>
      <c r="D327" s="237" t="s">
        <v>136</v>
      </c>
      <c r="E327" s="41"/>
      <c r="F327" s="238" t="s">
        <v>455</v>
      </c>
      <c r="G327" s="41"/>
      <c r="H327" s="41"/>
      <c r="I327" s="234"/>
      <c r="J327" s="41"/>
      <c r="K327" s="41"/>
      <c r="L327" s="45"/>
      <c r="M327" s="235"/>
      <c r="N327" s="23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136</v>
      </c>
      <c r="AU327" s="18" t="s">
        <v>87</v>
      </c>
    </row>
    <row r="328" s="13" customFormat="1">
      <c r="A328" s="13"/>
      <c r="B328" s="239"/>
      <c r="C328" s="240"/>
      <c r="D328" s="232" t="s">
        <v>138</v>
      </c>
      <c r="E328" s="241" t="s">
        <v>1</v>
      </c>
      <c r="F328" s="242" t="s">
        <v>456</v>
      </c>
      <c r="G328" s="240"/>
      <c r="H328" s="243">
        <v>9.5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138</v>
      </c>
      <c r="AU328" s="249" t="s">
        <v>87</v>
      </c>
      <c r="AV328" s="13" t="s">
        <v>87</v>
      </c>
      <c r="AW328" s="13" t="s">
        <v>34</v>
      </c>
      <c r="AX328" s="13" t="s">
        <v>85</v>
      </c>
      <c r="AY328" s="249" t="s">
        <v>125</v>
      </c>
    </row>
    <row r="329" s="2" customFormat="1" ht="16.5" customHeight="1">
      <c r="A329" s="39"/>
      <c r="B329" s="40"/>
      <c r="C329" s="219" t="s">
        <v>457</v>
      </c>
      <c r="D329" s="219" t="s">
        <v>127</v>
      </c>
      <c r="E329" s="220" t="s">
        <v>458</v>
      </c>
      <c r="F329" s="221" t="s">
        <v>459</v>
      </c>
      <c r="G329" s="222" t="s">
        <v>202</v>
      </c>
      <c r="H329" s="223">
        <v>8</v>
      </c>
      <c r="I329" s="224"/>
      <c r="J329" s="225">
        <f>ROUND(I329*H329,2)</f>
        <v>0</v>
      </c>
      <c r="K329" s="221" t="s">
        <v>1</v>
      </c>
      <c r="L329" s="45"/>
      <c r="M329" s="226" t="s">
        <v>1</v>
      </c>
      <c r="N329" s="227" t="s">
        <v>42</v>
      </c>
      <c r="O329" s="92"/>
      <c r="P329" s="228">
        <f>O329*H329</f>
        <v>0</v>
      </c>
      <c r="Q329" s="228">
        <v>0.29221000000000003</v>
      </c>
      <c r="R329" s="228">
        <f>Q329*H329</f>
        <v>2.3376800000000002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132</v>
      </c>
      <c r="AT329" s="230" t="s">
        <v>127</v>
      </c>
      <c r="AU329" s="230" t="s">
        <v>87</v>
      </c>
      <c r="AY329" s="18" t="s">
        <v>125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85</v>
      </c>
      <c r="BK329" s="231">
        <f>ROUND(I329*H329,2)</f>
        <v>0</v>
      </c>
      <c r="BL329" s="18" t="s">
        <v>132</v>
      </c>
      <c r="BM329" s="230" t="s">
        <v>460</v>
      </c>
    </row>
    <row r="330" s="2" customFormat="1">
      <c r="A330" s="39"/>
      <c r="B330" s="40"/>
      <c r="C330" s="41"/>
      <c r="D330" s="232" t="s">
        <v>134</v>
      </c>
      <c r="E330" s="41"/>
      <c r="F330" s="233" t="s">
        <v>461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134</v>
      </c>
      <c r="AU330" s="18" t="s">
        <v>87</v>
      </c>
    </row>
    <row r="331" s="13" customFormat="1">
      <c r="A331" s="13"/>
      <c r="B331" s="239"/>
      <c r="C331" s="240"/>
      <c r="D331" s="232" t="s">
        <v>138</v>
      </c>
      <c r="E331" s="241" t="s">
        <v>1</v>
      </c>
      <c r="F331" s="242" t="s">
        <v>462</v>
      </c>
      <c r="G331" s="240"/>
      <c r="H331" s="243">
        <v>8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138</v>
      </c>
      <c r="AU331" s="249" t="s">
        <v>87</v>
      </c>
      <c r="AV331" s="13" t="s">
        <v>87</v>
      </c>
      <c r="AW331" s="13" t="s">
        <v>34</v>
      </c>
      <c r="AX331" s="13" t="s">
        <v>85</v>
      </c>
      <c r="AY331" s="249" t="s">
        <v>125</v>
      </c>
    </row>
    <row r="332" s="2" customFormat="1" ht="16.5" customHeight="1">
      <c r="A332" s="39"/>
      <c r="B332" s="40"/>
      <c r="C332" s="261" t="s">
        <v>463</v>
      </c>
      <c r="D332" s="261" t="s">
        <v>169</v>
      </c>
      <c r="E332" s="262" t="s">
        <v>464</v>
      </c>
      <c r="F332" s="263" t="s">
        <v>465</v>
      </c>
      <c r="G332" s="264" t="s">
        <v>202</v>
      </c>
      <c r="H332" s="265">
        <v>10</v>
      </c>
      <c r="I332" s="266"/>
      <c r="J332" s="267">
        <f>ROUND(I332*H332,2)</f>
        <v>0</v>
      </c>
      <c r="K332" s="263" t="s">
        <v>1</v>
      </c>
      <c r="L332" s="268"/>
      <c r="M332" s="269" t="s">
        <v>1</v>
      </c>
      <c r="N332" s="270" t="s">
        <v>42</v>
      </c>
      <c r="O332" s="92"/>
      <c r="P332" s="228">
        <f>O332*H332</f>
        <v>0</v>
      </c>
      <c r="Q332" s="228">
        <v>0.015599999999999999</v>
      </c>
      <c r="R332" s="228">
        <f>Q332*H332</f>
        <v>0.156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173</v>
      </c>
      <c r="AT332" s="230" t="s">
        <v>169</v>
      </c>
      <c r="AU332" s="230" t="s">
        <v>87</v>
      </c>
      <c r="AY332" s="18" t="s">
        <v>125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85</v>
      </c>
      <c r="BK332" s="231">
        <f>ROUND(I332*H332,2)</f>
        <v>0</v>
      </c>
      <c r="BL332" s="18" t="s">
        <v>132</v>
      </c>
      <c r="BM332" s="230" t="s">
        <v>466</v>
      </c>
    </row>
    <row r="333" s="2" customFormat="1">
      <c r="A333" s="39"/>
      <c r="B333" s="40"/>
      <c r="C333" s="41"/>
      <c r="D333" s="232" t="s">
        <v>134</v>
      </c>
      <c r="E333" s="41"/>
      <c r="F333" s="233" t="s">
        <v>465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134</v>
      </c>
      <c r="AU333" s="18" t="s">
        <v>87</v>
      </c>
    </row>
    <row r="334" s="13" customFormat="1">
      <c r="A334" s="13"/>
      <c r="B334" s="239"/>
      <c r="C334" s="240"/>
      <c r="D334" s="232" t="s">
        <v>138</v>
      </c>
      <c r="E334" s="241" t="s">
        <v>1</v>
      </c>
      <c r="F334" s="242" t="s">
        <v>467</v>
      </c>
      <c r="G334" s="240"/>
      <c r="H334" s="243">
        <v>10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138</v>
      </c>
      <c r="AU334" s="249" t="s">
        <v>87</v>
      </c>
      <c r="AV334" s="13" t="s">
        <v>87</v>
      </c>
      <c r="AW334" s="13" t="s">
        <v>34</v>
      </c>
      <c r="AX334" s="13" t="s">
        <v>85</v>
      </c>
      <c r="AY334" s="249" t="s">
        <v>125</v>
      </c>
    </row>
    <row r="335" s="2" customFormat="1" ht="16.5" customHeight="1">
      <c r="A335" s="39"/>
      <c r="B335" s="40"/>
      <c r="C335" s="219" t="s">
        <v>468</v>
      </c>
      <c r="D335" s="219" t="s">
        <v>127</v>
      </c>
      <c r="E335" s="220" t="s">
        <v>469</v>
      </c>
      <c r="F335" s="221" t="s">
        <v>470</v>
      </c>
      <c r="G335" s="222" t="s">
        <v>130</v>
      </c>
      <c r="H335" s="223">
        <v>12</v>
      </c>
      <c r="I335" s="224"/>
      <c r="J335" s="225">
        <f>ROUND(I335*H335,2)</f>
        <v>0</v>
      </c>
      <c r="K335" s="221" t="s">
        <v>131</v>
      </c>
      <c r="L335" s="45"/>
      <c r="M335" s="226" t="s">
        <v>1</v>
      </c>
      <c r="N335" s="227" t="s">
        <v>42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132</v>
      </c>
      <c r="AT335" s="230" t="s">
        <v>127</v>
      </c>
      <c r="AU335" s="230" t="s">
        <v>87</v>
      </c>
      <c r="AY335" s="18" t="s">
        <v>125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85</v>
      </c>
      <c r="BK335" s="231">
        <f>ROUND(I335*H335,2)</f>
        <v>0</v>
      </c>
      <c r="BL335" s="18" t="s">
        <v>132</v>
      </c>
      <c r="BM335" s="230" t="s">
        <v>471</v>
      </c>
    </row>
    <row r="336" s="2" customFormat="1">
      <c r="A336" s="39"/>
      <c r="B336" s="40"/>
      <c r="C336" s="41"/>
      <c r="D336" s="232" t="s">
        <v>134</v>
      </c>
      <c r="E336" s="41"/>
      <c r="F336" s="233" t="s">
        <v>472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87</v>
      </c>
    </row>
    <row r="337" s="2" customFormat="1">
      <c r="A337" s="39"/>
      <c r="B337" s="40"/>
      <c r="C337" s="41"/>
      <c r="D337" s="237" t="s">
        <v>136</v>
      </c>
      <c r="E337" s="41"/>
      <c r="F337" s="238" t="s">
        <v>473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136</v>
      </c>
      <c r="AU337" s="18" t="s">
        <v>87</v>
      </c>
    </row>
    <row r="338" s="13" customFormat="1">
      <c r="A338" s="13"/>
      <c r="B338" s="239"/>
      <c r="C338" s="240"/>
      <c r="D338" s="232" t="s">
        <v>138</v>
      </c>
      <c r="E338" s="241" t="s">
        <v>1</v>
      </c>
      <c r="F338" s="242" t="s">
        <v>474</v>
      </c>
      <c r="G338" s="240"/>
      <c r="H338" s="243">
        <v>8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138</v>
      </c>
      <c r="AU338" s="249" t="s">
        <v>87</v>
      </c>
      <c r="AV338" s="13" t="s">
        <v>87</v>
      </c>
      <c r="AW338" s="13" t="s">
        <v>34</v>
      </c>
      <c r="AX338" s="13" t="s">
        <v>77</v>
      </c>
      <c r="AY338" s="249" t="s">
        <v>125</v>
      </c>
    </row>
    <row r="339" s="13" customFormat="1">
      <c r="A339" s="13"/>
      <c r="B339" s="239"/>
      <c r="C339" s="240"/>
      <c r="D339" s="232" t="s">
        <v>138</v>
      </c>
      <c r="E339" s="241" t="s">
        <v>1</v>
      </c>
      <c r="F339" s="242" t="s">
        <v>475</v>
      </c>
      <c r="G339" s="240"/>
      <c r="H339" s="243">
        <v>4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138</v>
      </c>
      <c r="AU339" s="249" t="s">
        <v>87</v>
      </c>
      <c r="AV339" s="13" t="s">
        <v>87</v>
      </c>
      <c r="AW339" s="13" t="s">
        <v>34</v>
      </c>
      <c r="AX339" s="13" t="s">
        <v>77</v>
      </c>
      <c r="AY339" s="249" t="s">
        <v>125</v>
      </c>
    </row>
    <row r="340" s="14" customFormat="1">
      <c r="A340" s="14"/>
      <c r="B340" s="250"/>
      <c r="C340" s="251"/>
      <c r="D340" s="232" t="s">
        <v>138</v>
      </c>
      <c r="E340" s="252" t="s">
        <v>1</v>
      </c>
      <c r="F340" s="253" t="s">
        <v>167</v>
      </c>
      <c r="G340" s="251"/>
      <c r="H340" s="254">
        <v>12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138</v>
      </c>
      <c r="AU340" s="260" t="s">
        <v>87</v>
      </c>
      <c r="AV340" s="14" t="s">
        <v>132</v>
      </c>
      <c r="AW340" s="14" t="s">
        <v>34</v>
      </c>
      <c r="AX340" s="14" t="s">
        <v>85</v>
      </c>
      <c r="AY340" s="260" t="s">
        <v>125</v>
      </c>
    </row>
    <row r="341" s="2" customFormat="1" ht="16.5" customHeight="1">
      <c r="A341" s="39"/>
      <c r="B341" s="40"/>
      <c r="C341" s="219" t="s">
        <v>476</v>
      </c>
      <c r="D341" s="219" t="s">
        <v>127</v>
      </c>
      <c r="E341" s="220" t="s">
        <v>477</v>
      </c>
      <c r="F341" s="221" t="s">
        <v>478</v>
      </c>
      <c r="G341" s="222" t="s">
        <v>130</v>
      </c>
      <c r="H341" s="223">
        <v>96</v>
      </c>
      <c r="I341" s="224"/>
      <c r="J341" s="225">
        <f>ROUND(I341*H341,2)</f>
        <v>0</v>
      </c>
      <c r="K341" s="221" t="s">
        <v>131</v>
      </c>
      <c r="L341" s="45"/>
      <c r="M341" s="226" t="s">
        <v>1</v>
      </c>
      <c r="N341" s="227" t="s">
        <v>42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132</v>
      </c>
      <c r="AT341" s="230" t="s">
        <v>127</v>
      </c>
      <c r="AU341" s="230" t="s">
        <v>87</v>
      </c>
      <c r="AY341" s="18" t="s">
        <v>125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85</v>
      </c>
      <c r="BK341" s="231">
        <f>ROUND(I341*H341,2)</f>
        <v>0</v>
      </c>
      <c r="BL341" s="18" t="s">
        <v>132</v>
      </c>
      <c r="BM341" s="230" t="s">
        <v>479</v>
      </c>
    </row>
    <row r="342" s="2" customFormat="1">
      <c r="A342" s="39"/>
      <c r="B342" s="40"/>
      <c r="C342" s="41"/>
      <c r="D342" s="232" t="s">
        <v>134</v>
      </c>
      <c r="E342" s="41"/>
      <c r="F342" s="233" t="s">
        <v>480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134</v>
      </c>
      <c r="AU342" s="18" t="s">
        <v>87</v>
      </c>
    </row>
    <row r="343" s="2" customFormat="1">
      <c r="A343" s="39"/>
      <c r="B343" s="40"/>
      <c r="C343" s="41"/>
      <c r="D343" s="237" t="s">
        <v>136</v>
      </c>
      <c r="E343" s="41"/>
      <c r="F343" s="238" t="s">
        <v>481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136</v>
      </c>
      <c r="AU343" s="18" t="s">
        <v>87</v>
      </c>
    </row>
    <row r="344" s="13" customFormat="1">
      <c r="A344" s="13"/>
      <c r="B344" s="239"/>
      <c r="C344" s="240"/>
      <c r="D344" s="232" t="s">
        <v>138</v>
      </c>
      <c r="E344" s="241" t="s">
        <v>1</v>
      </c>
      <c r="F344" s="242" t="s">
        <v>482</v>
      </c>
      <c r="G344" s="240"/>
      <c r="H344" s="243">
        <v>96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138</v>
      </c>
      <c r="AU344" s="249" t="s">
        <v>87</v>
      </c>
      <c r="AV344" s="13" t="s">
        <v>87</v>
      </c>
      <c r="AW344" s="13" t="s">
        <v>34</v>
      </c>
      <c r="AX344" s="13" t="s">
        <v>85</v>
      </c>
      <c r="AY344" s="249" t="s">
        <v>125</v>
      </c>
    </row>
    <row r="345" s="12" customFormat="1" ht="22.8" customHeight="1">
      <c r="A345" s="12"/>
      <c r="B345" s="203"/>
      <c r="C345" s="204"/>
      <c r="D345" s="205" t="s">
        <v>76</v>
      </c>
      <c r="E345" s="217" t="s">
        <v>483</v>
      </c>
      <c r="F345" s="217" t="s">
        <v>484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SUM(P346:P384)</f>
        <v>0</v>
      </c>
      <c r="Q345" s="211"/>
      <c r="R345" s="212">
        <f>SUM(R346:R384)</f>
        <v>0</v>
      </c>
      <c r="S345" s="211"/>
      <c r="T345" s="213">
        <f>SUM(T346:T384)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85</v>
      </c>
      <c r="AT345" s="215" t="s">
        <v>76</v>
      </c>
      <c r="AU345" s="215" t="s">
        <v>85</v>
      </c>
      <c r="AY345" s="214" t="s">
        <v>125</v>
      </c>
      <c r="BK345" s="216">
        <f>SUM(BK346:BK384)</f>
        <v>0</v>
      </c>
    </row>
    <row r="346" s="2" customFormat="1" ht="16.5" customHeight="1">
      <c r="A346" s="39"/>
      <c r="B346" s="40"/>
      <c r="C346" s="219" t="s">
        <v>485</v>
      </c>
      <c r="D346" s="219" t="s">
        <v>127</v>
      </c>
      <c r="E346" s="220" t="s">
        <v>486</v>
      </c>
      <c r="F346" s="221" t="s">
        <v>487</v>
      </c>
      <c r="G346" s="222" t="s">
        <v>172</v>
      </c>
      <c r="H346" s="223">
        <v>675.44000000000005</v>
      </c>
      <c r="I346" s="224"/>
      <c r="J346" s="225">
        <f>ROUND(I346*H346,2)</f>
        <v>0</v>
      </c>
      <c r="K346" s="221" t="s">
        <v>131</v>
      </c>
      <c r="L346" s="45"/>
      <c r="M346" s="226" t="s">
        <v>1</v>
      </c>
      <c r="N346" s="227" t="s">
        <v>42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132</v>
      </c>
      <c r="AT346" s="230" t="s">
        <v>127</v>
      </c>
      <c r="AU346" s="230" t="s">
        <v>87</v>
      </c>
      <c r="AY346" s="18" t="s">
        <v>125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85</v>
      </c>
      <c r="BK346" s="231">
        <f>ROUND(I346*H346,2)</f>
        <v>0</v>
      </c>
      <c r="BL346" s="18" t="s">
        <v>132</v>
      </c>
      <c r="BM346" s="230" t="s">
        <v>488</v>
      </c>
    </row>
    <row r="347" s="2" customFormat="1">
      <c r="A347" s="39"/>
      <c r="B347" s="40"/>
      <c r="C347" s="41"/>
      <c r="D347" s="232" t="s">
        <v>134</v>
      </c>
      <c r="E347" s="41"/>
      <c r="F347" s="233" t="s">
        <v>489</v>
      </c>
      <c r="G347" s="41"/>
      <c r="H347" s="41"/>
      <c r="I347" s="234"/>
      <c r="J347" s="41"/>
      <c r="K347" s="41"/>
      <c r="L347" s="45"/>
      <c r="M347" s="235"/>
      <c r="N347" s="236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134</v>
      </c>
      <c r="AU347" s="18" t="s">
        <v>87</v>
      </c>
    </row>
    <row r="348" s="2" customFormat="1">
      <c r="A348" s="39"/>
      <c r="B348" s="40"/>
      <c r="C348" s="41"/>
      <c r="D348" s="237" t="s">
        <v>136</v>
      </c>
      <c r="E348" s="41"/>
      <c r="F348" s="238" t="s">
        <v>490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87</v>
      </c>
    </row>
    <row r="349" s="15" customFormat="1">
      <c r="A349" s="15"/>
      <c r="B349" s="271"/>
      <c r="C349" s="272"/>
      <c r="D349" s="232" t="s">
        <v>138</v>
      </c>
      <c r="E349" s="273" t="s">
        <v>1</v>
      </c>
      <c r="F349" s="274" t="s">
        <v>491</v>
      </c>
      <c r="G349" s="272"/>
      <c r="H349" s="273" t="s">
        <v>1</v>
      </c>
      <c r="I349" s="275"/>
      <c r="J349" s="272"/>
      <c r="K349" s="272"/>
      <c r="L349" s="276"/>
      <c r="M349" s="277"/>
      <c r="N349" s="278"/>
      <c r="O349" s="278"/>
      <c r="P349" s="278"/>
      <c r="Q349" s="278"/>
      <c r="R349" s="278"/>
      <c r="S349" s="278"/>
      <c r="T349" s="27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0" t="s">
        <v>138</v>
      </c>
      <c r="AU349" s="280" t="s">
        <v>87</v>
      </c>
      <c r="AV349" s="15" t="s">
        <v>85</v>
      </c>
      <c r="AW349" s="15" t="s">
        <v>34</v>
      </c>
      <c r="AX349" s="15" t="s">
        <v>77</v>
      </c>
      <c r="AY349" s="280" t="s">
        <v>125</v>
      </c>
    </row>
    <row r="350" s="13" customFormat="1">
      <c r="A350" s="13"/>
      <c r="B350" s="239"/>
      <c r="C350" s="240"/>
      <c r="D350" s="232" t="s">
        <v>138</v>
      </c>
      <c r="E350" s="241" t="s">
        <v>1</v>
      </c>
      <c r="F350" s="242" t="s">
        <v>492</v>
      </c>
      <c r="G350" s="240"/>
      <c r="H350" s="243">
        <v>4.7149999999999999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138</v>
      </c>
      <c r="AU350" s="249" t="s">
        <v>87</v>
      </c>
      <c r="AV350" s="13" t="s">
        <v>87</v>
      </c>
      <c r="AW350" s="13" t="s">
        <v>34</v>
      </c>
      <c r="AX350" s="13" t="s">
        <v>77</v>
      </c>
      <c r="AY350" s="249" t="s">
        <v>125</v>
      </c>
    </row>
    <row r="351" s="13" customFormat="1">
      <c r="A351" s="13"/>
      <c r="B351" s="239"/>
      <c r="C351" s="240"/>
      <c r="D351" s="232" t="s">
        <v>138</v>
      </c>
      <c r="E351" s="241" t="s">
        <v>1</v>
      </c>
      <c r="F351" s="242" t="s">
        <v>493</v>
      </c>
      <c r="G351" s="240"/>
      <c r="H351" s="243">
        <v>1.6399999999999999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138</v>
      </c>
      <c r="AU351" s="249" t="s">
        <v>87</v>
      </c>
      <c r="AV351" s="13" t="s">
        <v>87</v>
      </c>
      <c r="AW351" s="13" t="s">
        <v>34</v>
      </c>
      <c r="AX351" s="13" t="s">
        <v>77</v>
      </c>
      <c r="AY351" s="249" t="s">
        <v>125</v>
      </c>
    </row>
    <row r="352" s="13" customFormat="1">
      <c r="A352" s="13"/>
      <c r="B352" s="239"/>
      <c r="C352" s="240"/>
      <c r="D352" s="232" t="s">
        <v>138</v>
      </c>
      <c r="E352" s="241" t="s">
        <v>1</v>
      </c>
      <c r="F352" s="242" t="s">
        <v>494</v>
      </c>
      <c r="G352" s="240"/>
      <c r="H352" s="243">
        <v>82.325000000000003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138</v>
      </c>
      <c r="AU352" s="249" t="s">
        <v>87</v>
      </c>
      <c r="AV352" s="13" t="s">
        <v>87</v>
      </c>
      <c r="AW352" s="13" t="s">
        <v>34</v>
      </c>
      <c r="AX352" s="13" t="s">
        <v>77</v>
      </c>
      <c r="AY352" s="249" t="s">
        <v>125</v>
      </c>
    </row>
    <row r="353" s="13" customFormat="1">
      <c r="A353" s="13"/>
      <c r="B353" s="239"/>
      <c r="C353" s="240"/>
      <c r="D353" s="232" t="s">
        <v>138</v>
      </c>
      <c r="E353" s="241" t="s">
        <v>1</v>
      </c>
      <c r="F353" s="242" t="s">
        <v>495</v>
      </c>
      <c r="G353" s="240"/>
      <c r="H353" s="243">
        <v>50.335999999999999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138</v>
      </c>
      <c r="AU353" s="249" t="s">
        <v>87</v>
      </c>
      <c r="AV353" s="13" t="s">
        <v>87</v>
      </c>
      <c r="AW353" s="13" t="s">
        <v>34</v>
      </c>
      <c r="AX353" s="13" t="s">
        <v>77</v>
      </c>
      <c r="AY353" s="249" t="s">
        <v>125</v>
      </c>
    </row>
    <row r="354" s="13" customFormat="1">
      <c r="A354" s="13"/>
      <c r="B354" s="239"/>
      <c r="C354" s="240"/>
      <c r="D354" s="232" t="s">
        <v>138</v>
      </c>
      <c r="E354" s="241" t="s">
        <v>1</v>
      </c>
      <c r="F354" s="242" t="s">
        <v>496</v>
      </c>
      <c r="G354" s="240"/>
      <c r="H354" s="243">
        <v>19.184000000000001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138</v>
      </c>
      <c r="AU354" s="249" t="s">
        <v>87</v>
      </c>
      <c r="AV354" s="13" t="s">
        <v>87</v>
      </c>
      <c r="AW354" s="13" t="s">
        <v>34</v>
      </c>
      <c r="AX354" s="13" t="s">
        <v>77</v>
      </c>
      <c r="AY354" s="249" t="s">
        <v>125</v>
      </c>
    </row>
    <row r="355" s="13" customFormat="1">
      <c r="A355" s="13"/>
      <c r="B355" s="239"/>
      <c r="C355" s="240"/>
      <c r="D355" s="232" t="s">
        <v>138</v>
      </c>
      <c r="E355" s="241" t="s">
        <v>1</v>
      </c>
      <c r="F355" s="242" t="s">
        <v>497</v>
      </c>
      <c r="G355" s="240"/>
      <c r="H355" s="243">
        <v>10.34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138</v>
      </c>
      <c r="AU355" s="249" t="s">
        <v>87</v>
      </c>
      <c r="AV355" s="13" t="s">
        <v>87</v>
      </c>
      <c r="AW355" s="13" t="s">
        <v>34</v>
      </c>
      <c r="AX355" s="13" t="s">
        <v>77</v>
      </c>
      <c r="AY355" s="249" t="s">
        <v>125</v>
      </c>
    </row>
    <row r="356" s="16" customFormat="1">
      <c r="A356" s="16"/>
      <c r="B356" s="281"/>
      <c r="C356" s="282"/>
      <c r="D356" s="232" t="s">
        <v>138</v>
      </c>
      <c r="E356" s="283" t="s">
        <v>1</v>
      </c>
      <c r="F356" s="284" t="s">
        <v>498</v>
      </c>
      <c r="G356" s="282"/>
      <c r="H356" s="285">
        <v>168.54000000000002</v>
      </c>
      <c r="I356" s="286"/>
      <c r="J356" s="282"/>
      <c r="K356" s="282"/>
      <c r="L356" s="287"/>
      <c r="M356" s="288"/>
      <c r="N356" s="289"/>
      <c r="O356" s="289"/>
      <c r="P356" s="289"/>
      <c r="Q356" s="289"/>
      <c r="R356" s="289"/>
      <c r="S356" s="289"/>
      <c r="T356" s="290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91" t="s">
        <v>138</v>
      </c>
      <c r="AU356" s="291" t="s">
        <v>87</v>
      </c>
      <c r="AV356" s="16" t="s">
        <v>146</v>
      </c>
      <c r="AW356" s="16" t="s">
        <v>34</v>
      </c>
      <c r="AX356" s="16" t="s">
        <v>77</v>
      </c>
      <c r="AY356" s="291" t="s">
        <v>125</v>
      </c>
    </row>
    <row r="357" s="15" customFormat="1">
      <c r="A357" s="15"/>
      <c r="B357" s="271"/>
      <c r="C357" s="272"/>
      <c r="D357" s="232" t="s">
        <v>138</v>
      </c>
      <c r="E357" s="273" t="s">
        <v>1</v>
      </c>
      <c r="F357" s="274" t="s">
        <v>499</v>
      </c>
      <c r="G357" s="272"/>
      <c r="H357" s="273" t="s">
        <v>1</v>
      </c>
      <c r="I357" s="275"/>
      <c r="J357" s="272"/>
      <c r="K357" s="272"/>
      <c r="L357" s="276"/>
      <c r="M357" s="277"/>
      <c r="N357" s="278"/>
      <c r="O357" s="278"/>
      <c r="P357" s="278"/>
      <c r="Q357" s="278"/>
      <c r="R357" s="278"/>
      <c r="S357" s="278"/>
      <c r="T357" s="27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0" t="s">
        <v>138</v>
      </c>
      <c r="AU357" s="280" t="s">
        <v>87</v>
      </c>
      <c r="AV357" s="15" t="s">
        <v>85</v>
      </c>
      <c r="AW357" s="15" t="s">
        <v>34</v>
      </c>
      <c r="AX357" s="15" t="s">
        <v>77</v>
      </c>
      <c r="AY357" s="280" t="s">
        <v>125</v>
      </c>
    </row>
    <row r="358" s="13" customFormat="1">
      <c r="A358" s="13"/>
      <c r="B358" s="239"/>
      <c r="C358" s="240"/>
      <c r="D358" s="232" t="s">
        <v>138</v>
      </c>
      <c r="E358" s="241" t="s">
        <v>1</v>
      </c>
      <c r="F358" s="242" t="s">
        <v>500</v>
      </c>
      <c r="G358" s="240"/>
      <c r="H358" s="243">
        <v>2.9900000000000002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138</v>
      </c>
      <c r="AU358" s="249" t="s">
        <v>87</v>
      </c>
      <c r="AV358" s="13" t="s">
        <v>87</v>
      </c>
      <c r="AW358" s="13" t="s">
        <v>34</v>
      </c>
      <c r="AX358" s="13" t="s">
        <v>77</v>
      </c>
      <c r="AY358" s="249" t="s">
        <v>125</v>
      </c>
    </row>
    <row r="359" s="13" customFormat="1">
      <c r="A359" s="13"/>
      <c r="B359" s="239"/>
      <c r="C359" s="240"/>
      <c r="D359" s="232" t="s">
        <v>138</v>
      </c>
      <c r="E359" s="241" t="s">
        <v>1</v>
      </c>
      <c r="F359" s="242" t="s">
        <v>501</v>
      </c>
      <c r="G359" s="240"/>
      <c r="H359" s="243">
        <v>30.329999999999998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138</v>
      </c>
      <c r="AU359" s="249" t="s">
        <v>87</v>
      </c>
      <c r="AV359" s="13" t="s">
        <v>87</v>
      </c>
      <c r="AW359" s="13" t="s">
        <v>34</v>
      </c>
      <c r="AX359" s="13" t="s">
        <v>77</v>
      </c>
      <c r="AY359" s="249" t="s">
        <v>125</v>
      </c>
    </row>
    <row r="360" s="13" customFormat="1">
      <c r="A360" s="13"/>
      <c r="B360" s="239"/>
      <c r="C360" s="240"/>
      <c r="D360" s="232" t="s">
        <v>138</v>
      </c>
      <c r="E360" s="241" t="s">
        <v>1</v>
      </c>
      <c r="F360" s="242" t="s">
        <v>502</v>
      </c>
      <c r="G360" s="240"/>
      <c r="H360" s="243">
        <v>226.78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138</v>
      </c>
      <c r="AU360" s="249" t="s">
        <v>87</v>
      </c>
      <c r="AV360" s="13" t="s">
        <v>87</v>
      </c>
      <c r="AW360" s="13" t="s">
        <v>34</v>
      </c>
      <c r="AX360" s="13" t="s">
        <v>77</v>
      </c>
      <c r="AY360" s="249" t="s">
        <v>125</v>
      </c>
    </row>
    <row r="361" s="13" customFormat="1">
      <c r="A361" s="13"/>
      <c r="B361" s="239"/>
      <c r="C361" s="240"/>
      <c r="D361" s="232" t="s">
        <v>138</v>
      </c>
      <c r="E361" s="241" t="s">
        <v>1</v>
      </c>
      <c r="F361" s="242" t="s">
        <v>503</v>
      </c>
      <c r="G361" s="240"/>
      <c r="H361" s="243">
        <v>147.59999999999999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138</v>
      </c>
      <c r="AU361" s="249" t="s">
        <v>87</v>
      </c>
      <c r="AV361" s="13" t="s">
        <v>87</v>
      </c>
      <c r="AW361" s="13" t="s">
        <v>34</v>
      </c>
      <c r="AX361" s="13" t="s">
        <v>77</v>
      </c>
      <c r="AY361" s="249" t="s">
        <v>125</v>
      </c>
    </row>
    <row r="362" s="13" customFormat="1">
      <c r="A362" s="13"/>
      <c r="B362" s="239"/>
      <c r="C362" s="240"/>
      <c r="D362" s="232" t="s">
        <v>138</v>
      </c>
      <c r="E362" s="241" t="s">
        <v>1</v>
      </c>
      <c r="F362" s="242" t="s">
        <v>504</v>
      </c>
      <c r="G362" s="240"/>
      <c r="H362" s="243">
        <v>31.960000000000001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138</v>
      </c>
      <c r="AU362" s="249" t="s">
        <v>87</v>
      </c>
      <c r="AV362" s="13" t="s">
        <v>87</v>
      </c>
      <c r="AW362" s="13" t="s">
        <v>34</v>
      </c>
      <c r="AX362" s="13" t="s">
        <v>77</v>
      </c>
      <c r="AY362" s="249" t="s">
        <v>125</v>
      </c>
    </row>
    <row r="363" s="13" customFormat="1">
      <c r="A363" s="13"/>
      <c r="B363" s="239"/>
      <c r="C363" s="240"/>
      <c r="D363" s="232" t="s">
        <v>138</v>
      </c>
      <c r="E363" s="241" t="s">
        <v>1</v>
      </c>
      <c r="F363" s="242" t="s">
        <v>505</v>
      </c>
      <c r="G363" s="240"/>
      <c r="H363" s="243">
        <v>64.599999999999994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138</v>
      </c>
      <c r="AU363" s="249" t="s">
        <v>87</v>
      </c>
      <c r="AV363" s="13" t="s">
        <v>87</v>
      </c>
      <c r="AW363" s="13" t="s">
        <v>34</v>
      </c>
      <c r="AX363" s="13" t="s">
        <v>77</v>
      </c>
      <c r="AY363" s="249" t="s">
        <v>125</v>
      </c>
    </row>
    <row r="364" s="16" customFormat="1">
      <c r="A364" s="16"/>
      <c r="B364" s="281"/>
      <c r="C364" s="282"/>
      <c r="D364" s="232" t="s">
        <v>138</v>
      </c>
      <c r="E364" s="283" t="s">
        <v>1</v>
      </c>
      <c r="F364" s="284" t="s">
        <v>498</v>
      </c>
      <c r="G364" s="282"/>
      <c r="H364" s="285">
        <v>504.25999999999999</v>
      </c>
      <c r="I364" s="286"/>
      <c r="J364" s="282"/>
      <c r="K364" s="282"/>
      <c r="L364" s="287"/>
      <c r="M364" s="288"/>
      <c r="N364" s="289"/>
      <c r="O364" s="289"/>
      <c r="P364" s="289"/>
      <c r="Q364" s="289"/>
      <c r="R364" s="289"/>
      <c r="S364" s="289"/>
      <c r="T364" s="290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91" t="s">
        <v>138</v>
      </c>
      <c r="AU364" s="291" t="s">
        <v>87</v>
      </c>
      <c r="AV364" s="16" t="s">
        <v>146</v>
      </c>
      <c r="AW364" s="16" t="s">
        <v>34</v>
      </c>
      <c r="AX364" s="16" t="s">
        <v>77</v>
      </c>
      <c r="AY364" s="291" t="s">
        <v>125</v>
      </c>
    </row>
    <row r="365" s="15" customFormat="1">
      <c r="A365" s="15"/>
      <c r="B365" s="271"/>
      <c r="C365" s="272"/>
      <c r="D365" s="232" t="s">
        <v>138</v>
      </c>
      <c r="E365" s="273" t="s">
        <v>1</v>
      </c>
      <c r="F365" s="274" t="s">
        <v>506</v>
      </c>
      <c r="G365" s="272"/>
      <c r="H365" s="273" t="s">
        <v>1</v>
      </c>
      <c r="I365" s="275"/>
      <c r="J365" s="272"/>
      <c r="K365" s="272"/>
      <c r="L365" s="276"/>
      <c r="M365" s="277"/>
      <c r="N365" s="278"/>
      <c r="O365" s="278"/>
      <c r="P365" s="278"/>
      <c r="Q365" s="278"/>
      <c r="R365" s="278"/>
      <c r="S365" s="278"/>
      <c r="T365" s="27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0" t="s">
        <v>138</v>
      </c>
      <c r="AU365" s="280" t="s">
        <v>87</v>
      </c>
      <c r="AV365" s="15" t="s">
        <v>85</v>
      </c>
      <c r="AW365" s="15" t="s">
        <v>34</v>
      </c>
      <c r="AX365" s="15" t="s">
        <v>77</v>
      </c>
      <c r="AY365" s="280" t="s">
        <v>125</v>
      </c>
    </row>
    <row r="366" s="13" customFormat="1">
      <c r="A366" s="13"/>
      <c r="B366" s="239"/>
      <c r="C366" s="240"/>
      <c r="D366" s="232" t="s">
        <v>138</v>
      </c>
      <c r="E366" s="241" t="s">
        <v>1</v>
      </c>
      <c r="F366" s="242" t="s">
        <v>507</v>
      </c>
      <c r="G366" s="240"/>
      <c r="H366" s="243">
        <v>2.6400000000000001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138</v>
      </c>
      <c r="AU366" s="249" t="s">
        <v>87</v>
      </c>
      <c r="AV366" s="13" t="s">
        <v>87</v>
      </c>
      <c r="AW366" s="13" t="s">
        <v>34</v>
      </c>
      <c r="AX366" s="13" t="s">
        <v>77</v>
      </c>
      <c r="AY366" s="249" t="s">
        <v>125</v>
      </c>
    </row>
    <row r="367" s="16" customFormat="1">
      <c r="A367" s="16"/>
      <c r="B367" s="281"/>
      <c r="C367" s="282"/>
      <c r="D367" s="232" t="s">
        <v>138</v>
      </c>
      <c r="E367" s="283" t="s">
        <v>1</v>
      </c>
      <c r="F367" s="284" t="s">
        <v>498</v>
      </c>
      <c r="G367" s="282"/>
      <c r="H367" s="285">
        <v>2.6400000000000001</v>
      </c>
      <c r="I367" s="286"/>
      <c r="J367" s="282"/>
      <c r="K367" s="282"/>
      <c r="L367" s="287"/>
      <c r="M367" s="288"/>
      <c r="N367" s="289"/>
      <c r="O367" s="289"/>
      <c r="P367" s="289"/>
      <c r="Q367" s="289"/>
      <c r="R367" s="289"/>
      <c r="S367" s="289"/>
      <c r="T367" s="290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91" t="s">
        <v>138</v>
      </c>
      <c r="AU367" s="291" t="s">
        <v>87</v>
      </c>
      <c r="AV367" s="16" t="s">
        <v>146</v>
      </c>
      <c r="AW367" s="16" t="s">
        <v>34</v>
      </c>
      <c r="AX367" s="16" t="s">
        <v>77</v>
      </c>
      <c r="AY367" s="291" t="s">
        <v>125</v>
      </c>
    </row>
    <row r="368" s="14" customFormat="1">
      <c r="A368" s="14"/>
      <c r="B368" s="250"/>
      <c r="C368" s="251"/>
      <c r="D368" s="232" t="s">
        <v>138</v>
      </c>
      <c r="E368" s="252" t="s">
        <v>1</v>
      </c>
      <c r="F368" s="253" t="s">
        <v>167</v>
      </c>
      <c r="G368" s="251"/>
      <c r="H368" s="254">
        <v>675.44000000000005</v>
      </c>
      <c r="I368" s="255"/>
      <c r="J368" s="251"/>
      <c r="K368" s="251"/>
      <c r="L368" s="256"/>
      <c r="M368" s="257"/>
      <c r="N368" s="258"/>
      <c r="O368" s="258"/>
      <c r="P368" s="258"/>
      <c r="Q368" s="258"/>
      <c r="R368" s="258"/>
      <c r="S368" s="258"/>
      <c r="T368" s="25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0" t="s">
        <v>138</v>
      </c>
      <c r="AU368" s="260" t="s">
        <v>87</v>
      </c>
      <c r="AV368" s="14" t="s">
        <v>132</v>
      </c>
      <c r="AW368" s="14" t="s">
        <v>34</v>
      </c>
      <c r="AX368" s="14" t="s">
        <v>85</v>
      </c>
      <c r="AY368" s="260" t="s">
        <v>125</v>
      </c>
    </row>
    <row r="369" s="2" customFormat="1" ht="16.5" customHeight="1">
      <c r="A369" s="39"/>
      <c r="B369" s="40"/>
      <c r="C369" s="219" t="s">
        <v>508</v>
      </c>
      <c r="D369" s="219" t="s">
        <v>127</v>
      </c>
      <c r="E369" s="220" t="s">
        <v>509</v>
      </c>
      <c r="F369" s="221" t="s">
        <v>510</v>
      </c>
      <c r="G369" s="222" t="s">
        <v>172</v>
      </c>
      <c r="H369" s="223">
        <v>12833.360000000001</v>
      </c>
      <c r="I369" s="224"/>
      <c r="J369" s="225">
        <f>ROUND(I369*H369,2)</f>
        <v>0</v>
      </c>
      <c r="K369" s="221" t="s">
        <v>131</v>
      </c>
      <c r="L369" s="45"/>
      <c r="M369" s="226" t="s">
        <v>1</v>
      </c>
      <c r="N369" s="227" t="s">
        <v>42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132</v>
      </c>
      <c r="AT369" s="230" t="s">
        <v>127</v>
      </c>
      <c r="AU369" s="230" t="s">
        <v>87</v>
      </c>
      <c r="AY369" s="18" t="s">
        <v>125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85</v>
      </c>
      <c r="BK369" s="231">
        <f>ROUND(I369*H369,2)</f>
        <v>0</v>
      </c>
      <c r="BL369" s="18" t="s">
        <v>132</v>
      </c>
      <c r="BM369" s="230" t="s">
        <v>511</v>
      </c>
    </row>
    <row r="370" s="2" customFormat="1">
      <c r="A370" s="39"/>
      <c r="B370" s="40"/>
      <c r="C370" s="41"/>
      <c r="D370" s="232" t="s">
        <v>134</v>
      </c>
      <c r="E370" s="41"/>
      <c r="F370" s="233" t="s">
        <v>512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134</v>
      </c>
      <c r="AU370" s="18" t="s">
        <v>87</v>
      </c>
    </row>
    <row r="371" s="2" customFormat="1">
      <c r="A371" s="39"/>
      <c r="B371" s="40"/>
      <c r="C371" s="41"/>
      <c r="D371" s="237" t="s">
        <v>136</v>
      </c>
      <c r="E371" s="41"/>
      <c r="F371" s="238" t="s">
        <v>513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136</v>
      </c>
      <c r="AU371" s="18" t="s">
        <v>87</v>
      </c>
    </row>
    <row r="372" s="13" customFormat="1">
      <c r="A372" s="13"/>
      <c r="B372" s="239"/>
      <c r="C372" s="240"/>
      <c r="D372" s="232" t="s">
        <v>138</v>
      </c>
      <c r="E372" s="241" t="s">
        <v>1</v>
      </c>
      <c r="F372" s="242" t="s">
        <v>514</v>
      </c>
      <c r="G372" s="240"/>
      <c r="H372" s="243">
        <v>12833.360000000001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138</v>
      </c>
      <c r="AU372" s="249" t="s">
        <v>87</v>
      </c>
      <c r="AV372" s="13" t="s">
        <v>87</v>
      </c>
      <c r="AW372" s="13" t="s">
        <v>34</v>
      </c>
      <c r="AX372" s="13" t="s">
        <v>85</v>
      </c>
      <c r="AY372" s="249" t="s">
        <v>125</v>
      </c>
    </row>
    <row r="373" s="2" customFormat="1" ht="24.15" customHeight="1">
      <c r="A373" s="39"/>
      <c r="B373" s="40"/>
      <c r="C373" s="219" t="s">
        <v>515</v>
      </c>
      <c r="D373" s="219" t="s">
        <v>127</v>
      </c>
      <c r="E373" s="220" t="s">
        <v>516</v>
      </c>
      <c r="F373" s="221" t="s">
        <v>517</v>
      </c>
      <c r="G373" s="222" t="s">
        <v>172</v>
      </c>
      <c r="H373" s="223">
        <v>168.53999999999999</v>
      </c>
      <c r="I373" s="224"/>
      <c r="J373" s="225">
        <f>ROUND(I373*H373,2)</f>
        <v>0</v>
      </c>
      <c r="K373" s="221" t="s">
        <v>131</v>
      </c>
      <c r="L373" s="45"/>
      <c r="M373" s="226" t="s">
        <v>1</v>
      </c>
      <c r="N373" s="227" t="s">
        <v>42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132</v>
      </c>
      <c r="AT373" s="230" t="s">
        <v>127</v>
      </c>
      <c r="AU373" s="230" t="s">
        <v>87</v>
      </c>
      <c r="AY373" s="18" t="s">
        <v>125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85</v>
      </c>
      <c r="BK373" s="231">
        <f>ROUND(I373*H373,2)</f>
        <v>0</v>
      </c>
      <c r="BL373" s="18" t="s">
        <v>132</v>
      </c>
      <c r="BM373" s="230" t="s">
        <v>518</v>
      </c>
    </row>
    <row r="374" s="2" customFormat="1">
      <c r="A374" s="39"/>
      <c r="B374" s="40"/>
      <c r="C374" s="41"/>
      <c r="D374" s="232" t="s">
        <v>134</v>
      </c>
      <c r="E374" s="41"/>
      <c r="F374" s="233" t="s">
        <v>519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134</v>
      </c>
      <c r="AU374" s="18" t="s">
        <v>87</v>
      </c>
    </row>
    <row r="375" s="2" customFormat="1">
      <c r="A375" s="39"/>
      <c r="B375" s="40"/>
      <c r="C375" s="41"/>
      <c r="D375" s="237" t="s">
        <v>136</v>
      </c>
      <c r="E375" s="41"/>
      <c r="F375" s="238" t="s">
        <v>520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136</v>
      </c>
      <c r="AU375" s="18" t="s">
        <v>87</v>
      </c>
    </row>
    <row r="376" s="13" customFormat="1">
      <c r="A376" s="13"/>
      <c r="B376" s="239"/>
      <c r="C376" s="240"/>
      <c r="D376" s="232" t="s">
        <v>138</v>
      </c>
      <c r="E376" s="241" t="s">
        <v>1</v>
      </c>
      <c r="F376" s="242" t="s">
        <v>521</v>
      </c>
      <c r="G376" s="240"/>
      <c r="H376" s="243">
        <v>168.53999999999999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138</v>
      </c>
      <c r="AU376" s="249" t="s">
        <v>87</v>
      </c>
      <c r="AV376" s="13" t="s">
        <v>87</v>
      </c>
      <c r="AW376" s="13" t="s">
        <v>34</v>
      </c>
      <c r="AX376" s="13" t="s">
        <v>85</v>
      </c>
      <c r="AY376" s="249" t="s">
        <v>125</v>
      </c>
    </row>
    <row r="377" s="2" customFormat="1" ht="24.15" customHeight="1">
      <c r="A377" s="39"/>
      <c r="B377" s="40"/>
      <c r="C377" s="219" t="s">
        <v>522</v>
      </c>
      <c r="D377" s="219" t="s">
        <v>127</v>
      </c>
      <c r="E377" s="220" t="s">
        <v>523</v>
      </c>
      <c r="F377" s="221" t="s">
        <v>524</v>
      </c>
      <c r="G377" s="222" t="s">
        <v>172</v>
      </c>
      <c r="H377" s="223">
        <v>504.25999999999999</v>
      </c>
      <c r="I377" s="224"/>
      <c r="J377" s="225">
        <f>ROUND(I377*H377,2)</f>
        <v>0</v>
      </c>
      <c r="K377" s="221" t="s">
        <v>131</v>
      </c>
      <c r="L377" s="45"/>
      <c r="M377" s="226" t="s">
        <v>1</v>
      </c>
      <c r="N377" s="227" t="s">
        <v>42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132</v>
      </c>
      <c r="AT377" s="230" t="s">
        <v>127</v>
      </c>
      <c r="AU377" s="230" t="s">
        <v>87</v>
      </c>
      <c r="AY377" s="18" t="s">
        <v>125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85</v>
      </c>
      <c r="BK377" s="231">
        <f>ROUND(I377*H377,2)</f>
        <v>0</v>
      </c>
      <c r="BL377" s="18" t="s">
        <v>132</v>
      </c>
      <c r="BM377" s="230" t="s">
        <v>525</v>
      </c>
    </row>
    <row r="378" s="2" customFormat="1">
      <c r="A378" s="39"/>
      <c r="B378" s="40"/>
      <c r="C378" s="41"/>
      <c r="D378" s="232" t="s">
        <v>134</v>
      </c>
      <c r="E378" s="41"/>
      <c r="F378" s="233" t="s">
        <v>243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134</v>
      </c>
      <c r="AU378" s="18" t="s">
        <v>87</v>
      </c>
    </row>
    <row r="379" s="2" customFormat="1">
      <c r="A379" s="39"/>
      <c r="B379" s="40"/>
      <c r="C379" s="41"/>
      <c r="D379" s="237" t="s">
        <v>136</v>
      </c>
      <c r="E379" s="41"/>
      <c r="F379" s="238" t="s">
        <v>526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136</v>
      </c>
      <c r="AU379" s="18" t="s">
        <v>87</v>
      </c>
    </row>
    <row r="380" s="13" customFormat="1">
      <c r="A380" s="13"/>
      <c r="B380" s="239"/>
      <c r="C380" s="240"/>
      <c r="D380" s="232" t="s">
        <v>138</v>
      </c>
      <c r="E380" s="241" t="s">
        <v>1</v>
      </c>
      <c r="F380" s="242" t="s">
        <v>527</v>
      </c>
      <c r="G380" s="240"/>
      <c r="H380" s="243">
        <v>504.25999999999999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138</v>
      </c>
      <c r="AU380" s="249" t="s">
        <v>87</v>
      </c>
      <c r="AV380" s="13" t="s">
        <v>87</v>
      </c>
      <c r="AW380" s="13" t="s">
        <v>34</v>
      </c>
      <c r="AX380" s="13" t="s">
        <v>85</v>
      </c>
      <c r="AY380" s="249" t="s">
        <v>125</v>
      </c>
    </row>
    <row r="381" s="2" customFormat="1" ht="24.15" customHeight="1">
      <c r="A381" s="39"/>
      <c r="B381" s="40"/>
      <c r="C381" s="219" t="s">
        <v>528</v>
      </c>
      <c r="D381" s="219" t="s">
        <v>127</v>
      </c>
      <c r="E381" s="220" t="s">
        <v>529</v>
      </c>
      <c r="F381" s="221" t="s">
        <v>530</v>
      </c>
      <c r="G381" s="222" t="s">
        <v>172</v>
      </c>
      <c r="H381" s="223">
        <v>2.6400000000000001</v>
      </c>
      <c r="I381" s="224"/>
      <c r="J381" s="225">
        <f>ROUND(I381*H381,2)</f>
        <v>0</v>
      </c>
      <c r="K381" s="221" t="s">
        <v>131</v>
      </c>
      <c r="L381" s="45"/>
      <c r="M381" s="226" t="s">
        <v>1</v>
      </c>
      <c r="N381" s="227" t="s">
        <v>42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132</v>
      </c>
      <c r="AT381" s="230" t="s">
        <v>127</v>
      </c>
      <c r="AU381" s="230" t="s">
        <v>87</v>
      </c>
      <c r="AY381" s="18" t="s">
        <v>125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85</v>
      </c>
      <c r="BK381" s="231">
        <f>ROUND(I381*H381,2)</f>
        <v>0</v>
      </c>
      <c r="BL381" s="18" t="s">
        <v>132</v>
      </c>
      <c r="BM381" s="230" t="s">
        <v>531</v>
      </c>
    </row>
    <row r="382" s="2" customFormat="1">
      <c r="A382" s="39"/>
      <c r="B382" s="40"/>
      <c r="C382" s="41"/>
      <c r="D382" s="232" t="s">
        <v>134</v>
      </c>
      <c r="E382" s="41"/>
      <c r="F382" s="233" t="s">
        <v>532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134</v>
      </c>
      <c r="AU382" s="18" t="s">
        <v>87</v>
      </c>
    </row>
    <row r="383" s="2" customFormat="1">
      <c r="A383" s="39"/>
      <c r="B383" s="40"/>
      <c r="C383" s="41"/>
      <c r="D383" s="237" t="s">
        <v>136</v>
      </c>
      <c r="E383" s="41"/>
      <c r="F383" s="238" t="s">
        <v>533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87</v>
      </c>
    </row>
    <row r="384" s="13" customFormat="1">
      <c r="A384" s="13"/>
      <c r="B384" s="239"/>
      <c r="C384" s="240"/>
      <c r="D384" s="232" t="s">
        <v>138</v>
      </c>
      <c r="E384" s="241" t="s">
        <v>1</v>
      </c>
      <c r="F384" s="242" t="s">
        <v>534</v>
      </c>
      <c r="G384" s="240"/>
      <c r="H384" s="243">
        <v>2.6400000000000001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138</v>
      </c>
      <c r="AU384" s="249" t="s">
        <v>87</v>
      </c>
      <c r="AV384" s="13" t="s">
        <v>87</v>
      </c>
      <c r="AW384" s="13" t="s">
        <v>34</v>
      </c>
      <c r="AX384" s="13" t="s">
        <v>85</v>
      </c>
      <c r="AY384" s="249" t="s">
        <v>125</v>
      </c>
    </row>
    <row r="385" s="12" customFormat="1" ht="22.8" customHeight="1">
      <c r="A385" s="12"/>
      <c r="B385" s="203"/>
      <c r="C385" s="204"/>
      <c r="D385" s="205" t="s">
        <v>76</v>
      </c>
      <c r="E385" s="217" t="s">
        <v>535</v>
      </c>
      <c r="F385" s="217" t="s">
        <v>536</v>
      </c>
      <c r="G385" s="204"/>
      <c r="H385" s="204"/>
      <c r="I385" s="207"/>
      <c r="J385" s="218">
        <f>BK385</f>
        <v>0</v>
      </c>
      <c r="K385" s="204"/>
      <c r="L385" s="209"/>
      <c r="M385" s="210"/>
      <c r="N385" s="211"/>
      <c r="O385" s="211"/>
      <c r="P385" s="212">
        <f>SUM(P386:P388)</f>
        <v>0</v>
      </c>
      <c r="Q385" s="211"/>
      <c r="R385" s="212">
        <f>SUM(R386:R388)</f>
        <v>0</v>
      </c>
      <c r="S385" s="211"/>
      <c r="T385" s="213">
        <f>SUM(T386:T388)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4" t="s">
        <v>85</v>
      </c>
      <c r="AT385" s="215" t="s">
        <v>76</v>
      </c>
      <c r="AU385" s="215" t="s">
        <v>85</v>
      </c>
      <c r="AY385" s="214" t="s">
        <v>125</v>
      </c>
      <c r="BK385" s="216">
        <f>SUM(BK386:BK388)</f>
        <v>0</v>
      </c>
    </row>
    <row r="386" s="2" customFormat="1" ht="16.5" customHeight="1">
      <c r="A386" s="39"/>
      <c r="B386" s="40"/>
      <c r="C386" s="219" t="s">
        <v>537</v>
      </c>
      <c r="D386" s="219" t="s">
        <v>127</v>
      </c>
      <c r="E386" s="220" t="s">
        <v>538</v>
      </c>
      <c r="F386" s="221" t="s">
        <v>539</v>
      </c>
      <c r="G386" s="222" t="s">
        <v>172</v>
      </c>
      <c r="H386" s="223">
        <v>339.29700000000003</v>
      </c>
      <c r="I386" s="224"/>
      <c r="J386" s="225">
        <f>ROUND(I386*H386,2)</f>
        <v>0</v>
      </c>
      <c r="K386" s="221" t="s">
        <v>131</v>
      </c>
      <c r="L386" s="45"/>
      <c r="M386" s="226" t="s">
        <v>1</v>
      </c>
      <c r="N386" s="227" t="s">
        <v>42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132</v>
      </c>
      <c r="AT386" s="230" t="s">
        <v>127</v>
      </c>
      <c r="AU386" s="230" t="s">
        <v>87</v>
      </c>
      <c r="AY386" s="18" t="s">
        <v>125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85</v>
      </c>
      <c r="BK386" s="231">
        <f>ROUND(I386*H386,2)</f>
        <v>0</v>
      </c>
      <c r="BL386" s="18" t="s">
        <v>132</v>
      </c>
      <c r="BM386" s="230" t="s">
        <v>540</v>
      </c>
    </row>
    <row r="387" s="2" customFormat="1">
      <c r="A387" s="39"/>
      <c r="B387" s="40"/>
      <c r="C387" s="41"/>
      <c r="D387" s="232" t="s">
        <v>134</v>
      </c>
      <c r="E387" s="41"/>
      <c r="F387" s="233" t="s">
        <v>541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134</v>
      </c>
      <c r="AU387" s="18" t="s">
        <v>87</v>
      </c>
    </row>
    <row r="388" s="2" customFormat="1">
      <c r="A388" s="39"/>
      <c r="B388" s="40"/>
      <c r="C388" s="41"/>
      <c r="D388" s="237" t="s">
        <v>136</v>
      </c>
      <c r="E388" s="41"/>
      <c r="F388" s="238" t="s">
        <v>542</v>
      </c>
      <c r="G388" s="41"/>
      <c r="H388" s="41"/>
      <c r="I388" s="234"/>
      <c r="J388" s="41"/>
      <c r="K388" s="41"/>
      <c r="L388" s="45"/>
      <c r="M388" s="235"/>
      <c r="N388" s="236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136</v>
      </c>
      <c r="AU388" s="18" t="s">
        <v>87</v>
      </c>
    </row>
    <row r="389" s="12" customFormat="1" ht="25.92" customHeight="1">
      <c r="A389" s="12"/>
      <c r="B389" s="203"/>
      <c r="C389" s="204"/>
      <c r="D389" s="205" t="s">
        <v>76</v>
      </c>
      <c r="E389" s="206" t="s">
        <v>543</v>
      </c>
      <c r="F389" s="206" t="s">
        <v>544</v>
      </c>
      <c r="G389" s="204"/>
      <c r="H389" s="204"/>
      <c r="I389" s="207"/>
      <c r="J389" s="208">
        <f>BK389</f>
        <v>0</v>
      </c>
      <c r="K389" s="204"/>
      <c r="L389" s="209"/>
      <c r="M389" s="210"/>
      <c r="N389" s="211"/>
      <c r="O389" s="211"/>
      <c r="P389" s="212">
        <f>P390</f>
        <v>0</v>
      </c>
      <c r="Q389" s="211"/>
      <c r="R389" s="212">
        <f>R390</f>
        <v>0.0072000000000000007</v>
      </c>
      <c r="S389" s="211"/>
      <c r="T389" s="213">
        <f>T390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4" t="s">
        <v>87</v>
      </c>
      <c r="AT389" s="215" t="s">
        <v>76</v>
      </c>
      <c r="AU389" s="215" t="s">
        <v>77</v>
      </c>
      <c r="AY389" s="214" t="s">
        <v>125</v>
      </c>
      <c r="BK389" s="216">
        <f>BK390</f>
        <v>0</v>
      </c>
    </row>
    <row r="390" s="12" customFormat="1" ht="22.8" customHeight="1">
      <c r="A390" s="12"/>
      <c r="B390" s="203"/>
      <c r="C390" s="204"/>
      <c r="D390" s="205" t="s">
        <v>76</v>
      </c>
      <c r="E390" s="217" t="s">
        <v>545</v>
      </c>
      <c r="F390" s="217" t="s">
        <v>546</v>
      </c>
      <c r="G390" s="204"/>
      <c r="H390" s="204"/>
      <c r="I390" s="207"/>
      <c r="J390" s="218">
        <f>BK390</f>
        <v>0</v>
      </c>
      <c r="K390" s="204"/>
      <c r="L390" s="209"/>
      <c r="M390" s="210"/>
      <c r="N390" s="211"/>
      <c r="O390" s="211"/>
      <c r="P390" s="212">
        <f>SUM(P391:P394)</f>
        <v>0</v>
      </c>
      <c r="Q390" s="211"/>
      <c r="R390" s="212">
        <f>SUM(R391:R394)</f>
        <v>0.0072000000000000007</v>
      </c>
      <c r="S390" s="211"/>
      <c r="T390" s="213">
        <f>SUM(T391:T394)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4" t="s">
        <v>87</v>
      </c>
      <c r="AT390" s="215" t="s">
        <v>76</v>
      </c>
      <c r="AU390" s="215" t="s">
        <v>85</v>
      </c>
      <c r="AY390" s="214" t="s">
        <v>125</v>
      </c>
      <c r="BK390" s="216">
        <f>SUM(BK391:BK394)</f>
        <v>0</v>
      </c>
    </row>
    <row r="391" s="2" customFormat="1" ht="16.5" customHeight="1">
      <c r="A391" s="39"/>
      <c r="B391" s="40"/>
      <c r="C391" s="219" t="s">
        <v>547</v>
      </c>
      <c r="D391" s="219" t="s">
        <v>127</v>
      </c>
      <c r="E391" s="220" t="s">
        <v>548</v>
      </c>
      <c r="F391" s="221" t="s">
        <v>549</v>
      </c>
      <c r="G391" s="222" t="s">
        <v>130</v>
      </c>
      <c r="H391" s="223">
        <v>9</v>
      </c>
      <c r="I391" s="224"/>
      <c r="J391" s="225">
        <f>ROUND(I391*H391,2)</f>
        <v>0</v>
      </c>
      <c r="K391" s="221" t="s">
        <v>131</v>
      </c>
      <c r="L391" s="45"/>
      <c r="M391" s="226" t="s">
        <v>1</v>
      </c>
      <c r="N391" s="227" t="s">
        <v>42</v>
      </c>
      <c r="O391" s="92"/>
      <c r="P391" s="228">
        <f>O391*H391</f>
        <v>0</v>
      </c>
      <c r="Q391" s="228">
        <v>0.00080000000000000004</v>
      </c>
      <c r="R391" s="228">
        <f>Q391*H391</f>
        <v>0.0072000000000000007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246</v>
      </c>
      <c r="AT391" s="230" t="s">
        <v>127</v>
      </c>
      <c r="AU391" s="230" t="s">
        <v>87</v>
      </c>
      <c r="AY391" s="18" t="s">
        <v>125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85</v>
      </c>
      <c r="BK391" s="231">
        <f>ROUND(I391*H391,2)</f>
        <v>0</v>
      </c>
      <c r="BL391" s="18" t="s">
        <v>246</v>
      </c>
      <c r="BM391" s="230" t="s">
        <v>550</v>
      </c>
    </row>
    <row r="392" s="2" customFormat="1">
      <c r="A392" s="39"/>
      <c r="B392" s="40"/>
      <c r="C392" s="41"/>
      <c r="D392" s="232" t="s">
        <v>134</v>
      </c>
      <c r="E392" s="41"/>
      <c r="F392" s="233" t="s">
        <v>551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87</v>
      </c>
    </row>
    <row r="393" s="2" customFormat="1">
      <c r="A393" s="39"/>
      <c r="B393" s="40"/>
      <c r="C393" s="41"/>
      <c r="D393" s="237" t="s">
        <v>136</v>
      </c>
      <c r="E393" s="41"/>
      <c r="F393" s="238" t="s">
        <v>552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136</v>
      </c>
      <c r="AU393" s="18" t="s">
        <v>87</v>
      </c>
    </row>
    <row r="394" s="13" customFormat="1">
      <c r="A394" s="13"/>
      <c r="B394" s="239"/>
      <c r="C394" s="240"/>
      <c r="D394" s="232" t="s">
        <v>138</v>
      </c>
      <c r="E394" s="241" t="s">
        <v>1</v>
      </c>
      <c r="F394" s="242" t="s">
        <v>553</v>
      </c>
      <c r="G394" s="240"/>
      <c r="H394" s="243">
        <v>9</v>
      </c>
      <c r="I394" s="244"/>
      <c r="J394" s="240"/>
      <c r="K394" s="240"/>
      <c r="L394" s="245"/>
      <c r="M394" s="292"/>
      <c r="N394" s="293"/>
      <c r="O394" s="293"/>
      <c r="P394" s="293"/>
      <c r="Q394" s="293"/>
      <c r="R394" s="293"/>
      <c r="S394" s="293"/>
      <c r="T394" s="29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138</v>
      </c>
      <c r="AU394" s="249" t="s">
        <v>87</v>
      </c>
      <c r="AV394" s="13" t="s">
        <v>87</v>
      </c>
      <c r="AW394" s="13" t="s">
        <v>34</v>
      </c>
      <c r="AX394" s="13" t="s">
        <v>85</v>
      </c>
      <c r="AY394" s="249" t="s">
        <v>125</v>
      </c>
    </row>
    <row r="395" s="2" customFormat="1" ht="6.96" customHeight="1">
      <c r="A395" s="39"/>
      <c r="B395" s="67"/>
      <c r="C395" s="68"/>
      <c r="D395" s="68"/>
      <c r="E395" s="68"/>
      <c r="F395" s="68"/>
      <c r="G395" s="68"/>
      <c r="H395" s="68"/>
      <c r="I395" s="68"/>
      <c r="J395" s="68"/>
      <c r="K395" s="68"/>
      <c r="L395" s="45"/>
      <c r="M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</row>
  </sheetData>
  <sheetProtection sheet="1" autoFilter="0" formatColumns="0" formatRows="0" objects="1" scenarios="1" spinCount="100000" saltValue="Z3xBbkqE68cY88erFot249ubMGOUz9+0pBk/2HjtmzIcj8pLsWXFndQ8EBRqJRxmMeRe1QMoIx5bc0ugaFEqzw==" hashValue="AJ6tgnjXgjfTBQ9I8WS82q+Rv8Pfk0KednLk63x1LLU0gEs4+dGOwVoLPhKH4BCJFH8f95bf/fMLHOeYQsztpg==" algorithmName="SHA-512" password="CC35"/>
  <autoFilter ref="C125:K39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4_01/113106142"/>
    <hyperlink ref="F135" r:id="rId2" display="https://podminky.urs.cz/item/CS_URS_2024_01/113106144"/>
    <hyperlink ref="F139" r:id="rId3" display="https://podminky.urs.cz/item/CS_URS_2024_01/113106146"/>
    <hyperlink ref="F143" r:id="rId4" display="https://podminky.urs.cz/item/CS_URS_2024_01/113107142"/>
    <hyperlink ref="F147" r:id="rId5" display="https://podminky.urs.cz/item/CS_URS_2024_01/113107221"/>
    <hyperlink ref="F158" r:id="rId6" display="https://podminky.urs.cz/item/CS_URS_2024_01/113107223"/>
    <hyperlink ref="F162" r:id="rId7" display="https://podminky.urs.cz/item/CS_URS_2024_01/113107224"/>
    <hyperlink ref="F169" r:id="rId8" display="https://podminky.urs.cz/item/CS_URS_2024_01/113107330"/>
    <hyperlink ref="F173" r:id="rId9" display="https://podminky.urs.cz/item/CS_URS_2024_01/113201112"/>
    <hyperlink ref="F177" r:id="rId10" display="https://podminky.urs.cz/item/CS_URS_2024_01/113202111"/>
    <hyperlink ref="F183" r:id="rId11" display="https://podminky.urs.cz/item/CS_URS_2024_01/113204111"/>
    <hyperlink ref="F187" r:id="rId12" display="https://podminky.urs.cz/item/CS_URS_2024_01/122251102"/>
    <hyperlink ref="F193" r:id="rId13" display="https://podminky.urs.cz/item/CS_URS_2024_01/162751117"/>
    <hyperlink ref="F200" r:id="rId14" display="https://podminky.urs.cz/item/CS_URS_2024_01/171201231"/>
    <hyperlink ref="F204" r:id="rId15" display="https://podminky.urs.cz/item/CS_URS_2024_01/171251201"/>
    <hyperlink ref="F208" r:id="rId16" display="https://podminky.urs.cz/item/CS_URS_2024_01/174151101"/>
    <hyperlink ref="F215" r:id="rId17" display="https://podminky.urs.cz/item/CS_URS_2024_01/181311103"/>
    <hyperlink ref="F219" r:id="rId18" display="https://podminky.urs.cz/item/CS_URS_2024_01/181411131"/>
    <hyperlink ref="F229" r:id="rId19" display="https://podminky.urs.cz/item/CS_URS_2024_01/181951112"/>
    <hyperlink ref="F234" r:id="rId20" display="https://podminky.urs.cz/item/CS_URS_2024_01/564851111"/>
    <hyperlink ref="F240" r:id="rId21" display="https://podminky.urs.cz/item/CS_URS_2024_01/567114131"/>
    <hyperlink ref="F244" r:id="rId22" display="https://podminky.urs.cz/item/CS_URS_2024_01/573191111"/>
    <hyperlink ref="F251" r:id="rId23" display="https://podminky.urs.cz/item/CS_URS_2024_01/581114113"/>
    <hyperlink ref="F255" r:id="rId24" display="https://podminky.urs.cz/item/CS_URS_2024_01/596211213"/>
    <hyperlink ref="F270" r:id="rId25" display="https://podminky.urs.cz/item/CS_URS_2024_01/596412210"/>
    <hyperlink ref="F274" r:id="rId26" display="https://podminky.urs.cz/item/CS_URS_2024_01/596811220"/>
    <hyperlink ref="F279" r:id="rId27" display="https://podminky.urs.cz/item/CS_URS_2024_01/637121111"/>
    <hyperlink ref="F284" r:id="rId28" display="https://podminky.urs.cz/item/CS_URS_2024_01/899401112"/>
    <hyperlink ref="F289" r:id="rId29" display="https://podminky.urs.cz/item/CS_URS_2024_01/915491211"/>
    <hyperlink ref="F296" r:id="rId30" display="https://podminky.urs.cz/item/CS_URS_2024_01/916131213"/>
    <hyperlink ref="F309" r:id="rId31" display="https://podminky.urs.cz/item/CS_URS_2024_01/916231213"/>
    <hyperlink ref="F316" r:id="rId32" display="https://podminky.urs.cz/item/CS_URS_2024_01/919732221"/>
    <hyperlink ref="F320" r:id="rId33" display="https://podminky.urs.cz/item/CS_URS_2024_01/919735112"/>
    <hyperlink ref="F324" r:id="rId34" display="https://podminky.urs.cz/item/CS_URS_2024_01/919735113"/>
    <hyperlink ref="F327" r:id="rId35" display="https://podminky.urs.cz/item/CS_URS_2024_01/919735122"/>
    <hyperlink ref="F337" r:id="rId36" display="https://podminky.urs.cz/item/CS_URS_2024_01/979054441"/>
    <hyperlink ref="F343" r:id="rId37" display="https://podminky.urs.cz/item/CS_URS_2024_01/979054451"/>
    <hyperlink ref="F348" r:id="rId38" display="https://podminky.urs.cz/item/CS_URS_2024_01/997211511"/>
    <hyperlink ref="F371" r:id="rId39" display="https://podminky.urs.cz/item/CS_URS_2024_01/997211519"/>
    <hyperlink ref="F375" r:id="rId40" display="https://podminky.urs.cz/item/CS_URS_2024_01/997221861"/>
    <hyperlink ref="F379" r:id="rId41" display="https://podminky.urs.cz/item/CS_URS_2024_01/997221873"/>
    <hyperlink ref="F383" r:id="rId42" display="https://podminky.urs.cz/item/CS_URS_2024_01/997221875"/>
    <hyperlink ref="F388" r:id="rId43" display="https://podminky.urs.cz/item/CS_URS_2024_01/998223011"/>
    <hyperlink ref="F393" r:id="rId44" display="https://podminky.urs.cz/item/CS_URS_2024_01/71116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Jaselská, Družstevní,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554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27. 2. 2024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Jaselská, Družstevní,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27. 2. 2024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554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555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556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557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Jaselská, Družstevní, chodník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27. 2. 2024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62</v>
      </c>
      <c r="E119" s="195" t="s">
        <v>58</v>
      </c>
      <c r="F119" s="195" t="s">
        <v>59</v>
      </c>
      <c r="G119" s="195" t="s">
        <v>112</v>
      </c>
      <c r="H119" s="195" t="s">
        <v>113</v>
      </c>
      <c r="I119" s="195" t="s">
        <v>114</v>
      </c>
      <c r="J119" s="195" t="s">
        <v>97</v>
      </c>
      <c r="K119" s="196" t="s">
        <v>115</v>
      </c>
      <c r="L119" s="197"/>
      <c r="M119" s="101" t="s">
        <v>1</v>
      </c>
      <c r="N119" s="102" t="s">
        <v>41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99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88</v>
      </c>
      <c r="F121" s="206" t="s">
        <v>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159</v>
      </c>
      <c r="AT121" s="215" t="s">
        <v>76</v>
      </c>
      <c r="AU121" s="215" t="s">
        <v>77</v>
      </c>
      <c r="AY121" s="214" t="s">
        <v>125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558</v>
      </c>
      <c r="F122" s="217" t="s">
        <v>559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159</v>
      </c>
      <c r="AT122" s="215" t="s">
        <v>76</v>
      </c>
      <c r="AU122" s="215" t="s">
        <v>85</v>
      </c>
      <c r="AY122" s="214" t="s">
        <v>125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127</v>
      </c>
      <c r="E123" s="220" t="s">
        <v>560</v>
      </c>
      <c r="F123" s="221" t="s">
        <v>561</v>
      </c>
      <c r="G123" s="222" t="s">
        <v>562</v>
      </c>
      <c r="H123" s="223">
        <v>1</v>
      </c>
      <c r="I123" s="224"/>
      <c r="J123" s="225">
        <f>ROUND(I123*H123,2)</f>
        <v>0</v>
      </c>
      <c r="K123" s="221" t="s">
        <v>563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564</v>
      </c>
      <c r="AT123" s="230" t="s">
        <v>127</v>
      </c>
      <c r="AU123" s="230" t="s">
        <v>87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564</v>
      </c>
      <c r="BM123" s="230" t="s">
        <v>565</v>
      </c>
    </row>
    <row r="124" s="2" customFormat="1">
      <c r="A124" s="39"/>
      <c r="B124" s="40"/>
      <c r="C124" s="41"/>
      <c r="D124" s="232" t="s">
        <v>134</v>
      </c>
      <c r="E124" s="41"/>
      <c r="F124" s="233" t="s">
        <v>561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87</v>
      </c>
    </row>
    <row r="125" s="13" customFormat="1">
      <c r="A125" s="13"/>
      <c r="B125" s="239"/>
      <c r="C125" s="240"/>
      <c r="D125" s="232" t="s">
        <v>138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138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125</v>
      </c>
    </row>
    <row r="126" s="2" customFormat="1" ht="16.5" customHeight="1">
      <c r="A126" s="39"/>
      <c r="B126" s="40"/>
      <c r="C126" s="219" t="s">
        <v>87</v>
      </c>
      <c r="D126" s="219" t="s">
        <v>127</v>
      </c>
      <c r="E126" s="220" t="s">
        <v>566</v>
      </c>
      <c r="F126" s="221" t="s">
        <v>567</v>
      </c>
      <c r="G126" s="222" t="s">
        <v>562</v>
      </c>
      <c r="H126" s="223">
        <v>1</v>
      </c>
      <c r="I126" s="224"/>
      <c r="J126" s="225">
        <f>ROUND(I126*H126,2)</f>
        <v>0</v>
      </c>
      <c r="K126" s="221" t="s">
        <v>563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564</v>
      </c>
      <c r="AT126" s="230" t="s">
        <v>127</v>
      </c>
      <c r="AU126" s="230" t="s">
        <v>87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564</v>
      </c>
      <c r="BM126" s="230" t="s">
        <v>568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567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87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569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125</v>
      </c>
    </row>
    <row r="129" s="2" customFormat="1" ht="16.5" customHeight="1">
      <c r="A129" s="39"/>
      <c r="B129" s="40"/>
      <c r="C129" s="219" t="s">
        <v>146</v>
      </c>
      <c r="D129" s="219" t="s">
        <v>127</v>
      </c>
      <c r="E129" s="220" t="s">
        <v>570</v>
      </c>
      <c r="F129" s="221" t="s">
        <v>571</v>
      </c>
      <c r="G129" s="222" t="s">
        <v>562</v>
      </c>
      <c r="H129" s="223">
        <v>1</v>
      </c>
      <c r="I129" s="224"/>
      <c r="J129" s="225">
        <f>ROUND(I129*H129,2)</f>
        <v>0</v>
      </c>
      <c r="K129" s="221" t="s">
        <v>563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564</v>
      </c>
      <c r="AT129" s="230" t="s">
        <v>127</v>
      </c>
      <c r="AU129" s="230" t="s">
        <v>87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564</v>
      </c>
      <c r="BM129" s="230" t="s">
        <v>572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571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87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573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125</v>
      </c>
    </row>
    <row r="132" s="2" customFormat="1" ht="16.5" customHeight="1">
      <c r="A132" s="39"/>
      <c r="B132" s="40"/>
      <c r="C132" s="219" t="s">
        <v>132</v>
      </c>
      <c r="D132" s="219" t="s">
        <v>127</v>
      </c>
      <c r="E132" s="220" t="s">
        <v>574</v>
      </c>
      <c r="F132" s="221" t="s">
        <v>575</v>
      </c>
      <c r="G132" s="222" t="s">
        <v>562</v>
      </c>
      <c r="H132" s="223">
        <v>1</v>
      </c>
      <c r="I132" s="224"/>
      <c r="J132" s="225">
        <f>ROUND(I132*H132,2)</f>
        <v>0</v>
      </c>
      <c r="K132" s="221" t="s">
        <v>563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564</v>
      </c>
      <c r="AT132" s="230" t="s">
        <v>127</v>
      </c>
      <c r="AU132" s="230" t="s">
        <v>87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564</v>
      </c>
      <c r="BM132" s="230" t="s">
        <v>576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575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87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577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125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578</v>
      </c>
      <c r="F135" s="217" t="s">
        <v>579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159</v>
      </c>
      <c r="AT135" s="215" t="s">
        <v>76</v>
      </c>
      <c r="AU135" s="215" t="s">
        <v>85</v>
      </c>
      <c r="AY135" s="214" t="s">
        <v>125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159</v>
      </c>
      <c r="D136" s="219" t="s">
        <v>127</v>
      </c>
      <c r="E136" s="220" t="s">
        <v>580</v>
      </c>
      <c r="F136" s="221" t="s">
        <v>581</v>
      </c>
      <c r="G136" s="222" t="s">
        <v>562</v>
      </c>
      <c r="H136" s="223">
        <v>1</v>
      </c>
      <c r="I136" s="224"/>
      <c r="J136" s="225">
        <f>ROUND(I136*H136,2)</f>
        <v>0</v>
      </c>
      <c r="K136" s="221" t="s">
        <v>563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564</v>
      </c>
      <c r="AT136" s="230" t="s">
        <v>127</v>
      </c>
      <c r="AU136" s="230" t="s">
        <v>87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564</v>
      </c>
      <c r="BM136" s="230" t="s">
        <v>582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581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87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583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125</v>
      </c>
    </row>
    <row r="139" s="2" customFormat="1" ht="16.5" customHeight="1">
      <c r="A139" s="39"/>
      <c r="B139" s="40"/>
      <c r="C139" s="219" t="s">
        <v>168</v>
      </c>
      <c r="D139" s="219" t="s">
        <v>127</v>
      </c>
      <c r="E139" s="220" t="s">
        <v>584</v>
      </c>
      <c r="F139" s="221" t="s">
        <v>585</v>
      </c>
      <c r="G139" s="222" t="s">
        <v>562</v>
      </c>
      <c r="H139" s="223">
        <v>1</v>
      </c>
      <c r="I139" s="224"/>
      <c r="J139" s="225">
        <f>ROUND(I139*H139,2)</f>
        <v>0</v>
      </c>
      <c r="K139" s="221" t="s">
        <v>563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564</v>
      </c>
      <c r="AT139" s="230" t="s">
        <v>127</v>
      </c>
      <c r="AU139" s="230" t="s">
        <v>87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564</v>
      </c>
      <c r="BM139" s="230" t="s">
        <v>586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585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87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587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125</v>
      </c>
    </row>
    <row r="142" s="2" customFormat="1" ht="16.5" customHeight="1">
      <c r="A142" s="39"/>
      <c r="B142" s="40"/>
      <c r="C142" s="219" t="s">
        <v>177</v>
      </c>
      <c r="D142" s="219" t="s">
        <v>127</v>
      </c>
      <c r="E142" s="220" t="s">
        <v>588</v>
      </c>
      <c r="F142" s="221" t="s">
        <v>589</v>
      </c>
      <c r="G142" s="222" t="s">
        <v>562</v>
      </c>
      <c r="H142" s="223">
        <v>1</v>
      </c>
      <c r="I142" s="224"/>
      <c r="J142" s="225">
        <f>ROUND(I142*H142,2)</f>
        <v>0</v>
      </c>
      <c r="K142" s="221" t="s">
        <v>563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564</v>
      </c>
      <c r="AT142" s="230" t="s">
        <v>127</v>
      </c>
      <c r="AU142" s="230" t="s">
        <v>87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564</v>
      </c>
      <c r="BM142" s="230" t="s">
        <v>590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589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87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125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591</v>
      </c>
      <c r="F145" s="217" t="s">
        <v>592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159</v>
      </c>
      <c r="AT145" s="215" t="s">
        <v>76</v>
      </c>
      <c r="AU145" s="215" t="s">
        <v>85</v>
      </c>
      <c r="AY145" s="214" t="s">
        <v>125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173</v>
      </c>
      <c r="D146" s="219" t="s">
        <v>127</v>
      </c>
      <c r="E146" s="220" t="s">
        <v>593</v>
      </c>
      <c r="F146" s="221" t="s">
        <v>594</v>
      </c>
      <c r="G146" s="222" t="s">
        <v>562</v>
      </c>
      <c r="H146" s="223">
        <v>2</v>
      </c>
      <c r="I146" s="224"/>
      <c r="J146" s="225">
        <f>ROUND(I146*H146,2)</f>
        <v>0</v>
      </c>
      <c r="K146" s="221" t="s">
        <v>563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564</v>
      </c>
      <c r="AT146" s="230" t="s">
        <v>127</v>
      </c>
      <c r="AU146" s="230" t="s">
        <v>87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564</v>
      </c>
      <c r="BM146" s="230" t="s">
        <v>595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594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87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87</v>
      </c>
      <c r="G148" s="240"/>
      <c r="H148" s="243">
        <v>2</v>
      </c>
      <c r="I148" s="244"/>
      <c r="J148" s="240"/>
      <c r="K148" s="240"/>
      <c r="L148" s="245"/>
      <c r="M148" s="292"/>
      <c r="N148" s="293"/>
      <c r="O148" s="293"/>
      <c r="P148" s="293"/>
      <c r="Q148" s="293"/>
      <c r="R148" s="293"/>
      <c r="S148" s="293"/>
      <c r="T148" s="2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yIq6tGfTWzodAvct3uOB6pkyuxOmngl8JXxId55me/ZI0Ku0UnA0P5m23dGUl/BhJVI8KGI2UOyaF5Z9vvVFQw==" hashValue="pGqUBdLHEDX48F3pB+DFz9zRNg72n2Sn/548xw5qqQQRSFr9qw5o4m7G4C4Z1GiosHiv7TujkE5p/ZFcqjWaLA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2024-02-27T21:51:03Z</dcterms:created>
  <dcterms:modified xsi:type="dcterms:W3CDTF">2024-02-27T21:51:09Z</dcterms:modified>
</cp:coreProperties>
</file>