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2.001 - Architektonicko..." sheetId="2" r:id="rId2"/>
    <sheet name="002.002 - Dodávky a montá..." sheetId="3" r:id="rId3"/>
    <sheet name="Pokyny pro vyplnění" sheetId="4" r:id="rId4"/>
  </sheets>
  <definedNames>
    <definedName name="_xlnm.Print_Area" localSheetId="0">'Rekapitulace stavby'!$D$4:$AO$36,'Rekapitulace stavby'!$C$42:$AQ$58</definedName>
    <definedName name="_xlnm._FilterDatabase" localSheetId="1" hidden="1">'002.001 - Architektonicko...'!$C$95:$K$295</definedName>
    <definedName name="_xlnm.Print_Area" localSheetId="1">'002.001 - Architektonicko...'!$C$4:$J$41,'002.001 - Architektonicko...'!$C$47:$J$75,'002.001 - Architektonicko...'!$C$81:$K$295</definedName>
    <definedName name="_xlnm._FilterDatabase" localSheetId="2" hidden="1">'002.002 - Dodávky a montá...'!$C$85:$K$125</definedName>
    <definedName name="_xlnm.Print_Area" localSheetId="2">'002.002 - Dodávky a montá...'!$C$4:$J$41,'002.002 - Dodávky a montá...'!$C$47:$J$65,'002.002 - Dodávky a montá...'!$C$71:$K$125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'002.001 - Architektonicko...'!$95:$95</definedName>
    <definedName name="_xlnm.Print_Titles" localSheetId="2">'002.002 - Dodávky a montá...'!$85:$85</definedName>
  </definedNames>
  <calcPr fullCalcOnLoad="1"/>
</workbook>
</file>

<file path=xl/sharedStrings.xml><?xml version="1.0" encoding="utf-8"?>
<sst xmlns="http://schemas.openxmlformats.org/spreadsheetml/2006/main" count="3249" uniqueCount="746">
  <si>
    <t>Export Komplet</t>
  </si>
  <si>
    <t>VZ</t>
  </si>
  <si>
    <t>2.0</t>
  </si>
  <si>
    <t>ZAMOK</t>
  </si>
  <si>
    <t>False</t>
  </si>
  <si>
    <t>{3cbeb85e-a1a9-449b-a072-507731c6777b}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</si>
  <si>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</si>
  <si>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</si>
  <si>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</si>
  <si>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</si>
  <si>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</si>
  <si>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</si>
  <si>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</si>
  <si>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</si>
  <si>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2023/012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</si>
  <si>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</si>
  <si>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</si>
  <si>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DPS Břeclav</t>
  </si>
  <si>
    <t>KSO:</t>
  </si>
  <si>
    <t/>
  </si>
  <si>
    <t>CC-CZ:</t>
  </si>
  <si>
    <t>Místo:</t>
  </si>
  <si>
    <t>Břeclav</t>
  </si>
  <si>
    <t>Datum:</t>
  </si>
  <si>
    <t>24. 2. 2023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</si>
  <si>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</si>
  <si>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</si>
  <si>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</si>
  <si>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</si>
  <si>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</si>
  <si>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</si>
  <si>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</si>
  <si>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</si>
  <si>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</si>
  <si>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</si>
  <si>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</si>
  <si>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</si>
  <si>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</si>
  <si>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</si>
  <si>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</si>
  <si>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</si>
  <si>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</si>
  <si>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</si>
  <si>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</si>
  <si>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</si>
  <si>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</si>
  <si>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</si>
  <si>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</si>
  <si>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</si>
  <si>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</si>
  <si>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</si>
  <si>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</si>
  <si>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</si>
  <si>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</si>
  <si>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</si>
  <si>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</si>
  <si>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</si>
  <si>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</si>
  <si>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</si>
  <si>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</si>
  <si>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</si>
  <si>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</si>
  <si>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</si>
  <si>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</si>
  <si>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</si>
  <si>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</si>
  <si>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</si>
  <si>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</si>
  <si>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</si>
  <si>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</si>
  <si>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</si>
  <si>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</si>
  <si>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</si>
  <si>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</si>
  <si>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002</t>
  </si>
  <si>
    <t>EPS</t>
  </si>
  <si>
    <t>STA</t>
  </si>
  <si>
    <t>1</t>
  </si>
  <si>
    <t>{9bfdfbd4-2894-45eb-9855-aa699fbf49bd}</t>
  </si>
  <si>
    <t>2</t>
  </si>
  <si>
    <t>/</t>
  </si>
  <si>
    <t>002.001</t>
  </si>
  <si>
    <t>Architektonicko-stavební část</t>
  </si>
  <si>
    <t>Soupis</t>
  </si>
  <si>
    <t>{b4baeebd-201e-4780-8875-8492470108ba}</t>
  </si>
  <si>
    <t>002.002</t>
  </si>
  <si>
    <t>Dodávky a montáže rozvodů</t>
  </si>
  <si>
    <t>{a8a81a40-dcb4-4b7c-bbde-0a3892216389}</t>
  </si>
  <si>
    <t>KRYCÍ LIST SOUPISU PRACÍ</t>
  </si>
  <si>
    <t>Objekt:</t>
  </si>
  <si>
    <t>002 - EPS</t>
  </si>
  <si>
    <t>Soupis:</t>
  </si>
  <si>
    <t>002.001 - Architektonicko-stavební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</si>
  <si>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</si>
  <si>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</si>
  <si>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</si>
  <si>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</si>
  <si>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</si>
  <si>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</si>
  <si>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</si>
  <si>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</si>
  <si>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</si>
  <si>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</si>
  <si>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727 - Zdravotechnika - požární ochrana</t>
  </si>
  <si>
    <t xml:space="preserve">    763 - Konstrukce suché výstavby</t>
  </si>
  <si>
    <t xml:space="preserve">    764 - Konstrukce klempířské</t>
  </si>
  <si>
    <t xml:space="preserve">    771 - Podlahy z dlaždic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</si>
  <si>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</si>
  <si>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</si>
  <si>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</si>
  <si>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</si>
  <si>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</si>
  <si>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</si>
  <si>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</si>
  <si>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</si>
  <si>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</si>
  <si>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</si>
  <si>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</si>
  <si>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</si>
  <si>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</si>
  <si>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</si>
  <si>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</si>
  <si>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</si>
  <si>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</si>
  <si>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</si>
  <si>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</si>
  <si>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</si>
  <si>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612325221</t>
  </si>
  <si>
    <t>Vápenocementová omítka jednotlivých malých ploch štuková na stěnách, plochy jednotlivě do 0,09 m2</t>
  </si>
  <si>
    <t>kus</t>
  </si>
  <si>
    <t>CS ÚRS 2023 01</t>
  </si>
  <si>
    <t>4</t>
  </si>
  <si>
    <t>287540390</t>
  </si>
  <si>
    <t>Online PSC</t>
  </si>
  <si>
    <t>https://podminky.urs.cz/item/CS_URS_2023_01/612325221</t>
  </si>
  <si>
    <t>VV</t>
  </si>
  <si>
    <t>"Zapravení vrtaných prostupů - předpokládaný rozsah"</t>
  </si>
  <si>
    <t>"Prostupy stěnami 1.NP dle D1.1.01:" 2*((16)+(3)+(46))*0,1</t>
  </si>
  <si>
    <t>"Prostupy stěnami 2.NP dle D1.1.02:" 2*((4)+(54))*0,1</t>
  </si>
  <si>
    <t>"Prostupy stěnami 3.NP dle D1.1.03:" 2*((4)+(54))*0,1</t>
  </si>
  <si>
    <t>"Prostupy stěnami 4.NP dle D1.1.04:" 2*((4)+(54))*0,1</t>
  </si>
  <si>
    <t>"Prostupy stěnami 5.NP dle D1.1.01:" 2*((12)+(3)+(1))*0,1</t>
  </si>
  <si>
    <t>Mezisouče</t>
  </si>
  <si>
    <t>3</t>
  </si>
  <si>
    <t>"Prostupy stropem nad 1.NP dle D1.1.01:" 4*0,1</t>
  </si>
  <si>
    <t>"Prostupy stropem nad 2.NP dle D1.1.02:" 4*0,1</t>
  </si>
  <si>
    <t>"Prostupy stropem nad 3.NP dle D1.1.03:" 4*0,1</t>
  </si>
  <si>
    <t>"Prostupy stropem nad 4.NP dle D1.1.04:" 4*0,1</t>
  </si>
  <si>
    <t>"Prostupy střechou dle D1.1.01:" 1*0,1</t>
  </si>
  <si>
    <t>Mezisoučet</t>
  </si>
  <si>
    <t>Součet</t>
  </si>
  <si>
    <t>612325223</t>
  </si>
  <si>
    <t>Vápenocementová omítka jednotlivých malých ploch štuková na stěnách, plochy jednotlivě přes 0,25 do 1 m2</t>
  </si>
  <si>
    <t>2122358386</t>
  </si>
  <si>
    <t>https://podminky.urs.cz/item/CS_URS_2023_01/612325223</t>
  </si>
  <si>
    <t>"Zapravení omítek kolem příček v 1.NP:" 2</t>
  </si>
  <si>
    <t>9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</si>
  <si>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</si>
  <si>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</si>
  <si>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</si>
  <si>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m2</t>
  </si>
  <si>
    <t>836396460</t>
  </si>
  <si>
    <t>https://podminky.urs.cz/item/CS_URS_2023_01/949101111</t>
  </si>
  <si>
    <t>"Stavební úpravy 1.NP až 5.NP(žebříky, lešení a podobně - odhadované množství):" 150</t>
  </si>
  <si>
    <t>952901111</t>
  </si>
  <si>
    <t>Vyčištění budov nebo objektů před předáním do užívání budov bytové nebo občanské výstavby, světlé výšky podlaží do 4 m</t>
  </si>
  <si>
    <t>-113735137</t>
  </si>
  <si>
    <t>https://podminky.urs.cz/item/CS_URS_2023_01/952901111</t>
  </si>
  <si>
    <t>"Stavební úpravy 1.NP až 5.NP(odhadované množství):" 150</t>
  </si>
  <si>
    <t>5</t>
  </si>
  <si>
    <t>971038531</t>
  </si>
  <si>
    <t>Vybourání otvorů ve zdivu základovém nebo nadzákladovém z cihel, tvárnic, příčkovek dutých tvárnic nebo příčkovek, velikosti plochy do 1 m2, tl. do 150 mm</t>
  </si>
  <si>
    <t>232334528</t>
  </si>
  <si>
    <t>https://podminky.urs.cz/item/CS_URS_2023_01/971038531</t>
  </si>
  <si>
    <t>"Vysekání otvoru ve stěně pro montáž kabelů:" 0,7*0,8</t>
  </si>
  <si>
    <t>973031325</t>
  </si>
  <si>
    <t>Vysekání výklenků nebo kapes ve zdivu z cihel na maltu vápennou nebo vápenocementovou kapes, plochy do 0,10 m2, hl. do 300 mm</t>
  </si>
  <si>
    <t>-899824902</t>
  </si>
  <si>
    <t>https://podminky.urs.cz/item/CS_URS_2023_01/973031325</t>
  </si>
  <si>
    <t>"Vysekání kapsy na klíčový trezor:" 1</t>
  </si>
  <si>
    <t>7</t>
  </si>
  <si>
    <t>977131116</t>
  </si>
  <si>
    <t>Vrty příklepovými vrtáky do cihelného zdiva nebo prostého betonu průměru přes 16 do 20 mm</t>
  </si>
  <si>
    <t>m</t>
  </si>
  <si>
    <t>1876429111</t>
  </si>
  <si>
    <t>https://podminky.urs.cz/item/CS_URS_2023_01/977131116</t>
  </si>
  <si>
    <t>"Prostupy stěnami 1.NP dle D1.1.01:" (16*0,25)+(3*0,4)+(46*0,15)</t>
  </si>
  <si>
    <t>"Prostupy stěnami 2.NP dle D1.1.02:" (4*0,25)+(54*0,15)+(0,45*1)</t>
  </si>
  <si>
    <t>"Prostupy stěnami 3.NP dle D1.1.03:" (4*0,25)+(54*0,15)+(0,45*1)</t>
  </si>
  <si>
    <t>"Prostupy stěnami 4.NP dle D1.1.04:" (4*0,25)+(54*0,15)+(0,45*1)</t>
  </si>
  <si>
    <t>"Prostupy stěnami 5.NP dle D1.1.01:" (12*0,25)+(3*0,45)+(1*0,15)</t>
  </si>
  <si>
    <t>8</t>
  </si>
  <si>
    <t>977131216</t>
  </si>
  <si>
    <t>Vrty příklepovými vrtáky do cihelného zdiva nebo prostého betonu dovrchní (směrem vzhůru), průměru přes 16 do 20 mm</t>
  </si>
  <si>
    <t>1600866013</t>
  </si>
  <si>
    <t>https://podminky.urs.cz/item/CS_URS_2023_01/977131216</t>
  </si>
  <si>
    <t>"Prostupy stropem nad 1.NP dle D1.1.01:" 4*0,25</t>
  </si>
  <si>
    <t>"Prostupy stropem nad 2.NP dle D1.1.02:" 4*0,25</t>
  </si>
  <si>
    <t>"Prostupy stropem nad 3.NP dle D1.1.03:" 4*0,25</t>
  </si>
  <si>
    <t>"Prostupy stropem nad 4.NP dle D1.1.04:" 4*0,25</t>
  </si>
  <si>
    <t>"Prostupy střechou dle D1.1.01:" 1*0,25</t>
  </si>
  <si>
    <t>977131291</t>
  </si>
  <si>
    <t>Vrty příklepovými vrtáky do cihelného zdiva nebo prostého betonu Příplatek k cenám za práci ve stísněném prostoru</t>
  </si>
  <si>
    <t>-375779534</t>
  </si>
  <si>
    <t>https://podminky.urs.cz/item/CS_URS_2023_01/977131291</t>
  </si>
  <si>
    <t>"Vrtání v podstropním prostoru"</t>
  </si>
  <si>
    <t>"Prostupy stěnami 2.NP dle D1.1.02:" (4*0,25)+(54*0,15)</t>
  </si>
  <si>
    <t>"Prostupy stěnami 3.NP dle D1.1.03:" (4*0,25)+(54*0,15)</t>
  </si>
  <si>
    <t>"Prostupy stěnami 4.NP dle D1.1.04:" (4*0,25)+(54*0,15)</t>
  </si>
  <si>
    <t>10</t>
  </si>
  <si>
    <t>978013191</t>
  </si>
  <si>
    <t>Otlučení vápenných nebo vápenocementových omítek vnitřních ploch stěn s vyškrabáním spar, s očištěním zdiva, v rozsahu přes 50 do 100 %</t>
  </si>
  <si>
    <t>-797532847</t>
  </si>
  <si>
    <t>https://podminky.urs.cz/item/CS_URS_2023_01/978013191</t>
  </si>
  <si>
    <t>"Otlučení omítky navázání příček v 1.NP a 5.NP (odhad):" 2</t>
  </si>
  <si>
    <t>997</t>
  </si>
  <si>
    <t>Přesun sutě</t>
  </si>
  <si>
    <t>11</t>
  </si>
  <si>
    <t>997013153</t>
  </si>
  <si>
    <t>Vnitrostaveništní doprava suti a vybouraných hmot vodorovně do 50 m svisle s omezením mechanizace pro budovy a haly výšky přes 9 do 12 m</t>
  </si>
  <si>
    <t>t</t>
  </si>
  <si>
    <t>2147028016</t>
  </si>
  <si>
    <t>https://podminky.urs.cz/item/CS_URS_2023_01/997013153</t>
  </si>
  <si>
    <t>12</t>
  </si>
  <si>
    <t>997013501</t>
  </si>
  <si>
    <t>Odvoz suti a vybouraných hmot na skládku nebo meziskládku se složením, na vzdálenost do 1 km</t>
  </si>
  <si>
    <t>-207614009</t>
  </si>
  <si>
    <t>https://podminky.urs.cz/item/CS_URS_2023_01/997013501</t>
  </si>
  <si>
    <t>13</t>
  </si>
  <si>
    <t>997013509</t>
  </si>
  <si>
    <t>Odvoz suti a vybouraných hmot na skládku nebo meziskládku se složením, na vzdálenost Příplatek k ceně za každý další i započatý 1 km přes 1 km</t>
  </si>
  <si>
    <t>141081018</t>
  </si>
  <si>
    <t>https://podminky.urs.cz/item/CS_URS_2023_01/997013509</t>
  </si>
  <si>
    <t>1,375*14 'Přepočtené koeficientem množství</t>
  </si>
  <si>
    <t>14</t>
  </si>
  <si>
    <t>997013871</t>
  </si>
  <si>
    <t>Poplatek za uložení stavebního odpadu na recyklační skládce (skládkovné) směsného stavebního a demoličního zatříděného do Katalogu odpadů pod kódem 17 09 04</t>
  </si>
  <si>
    <t>-180268795</t>
  </si>
  <si>
    <t>https://podminky.urs.cz/item/CS_URS_2023_01/997013871</t>
  </si>
  <si>
    <t>998</t>
  </si>
  <si>
    <t>Přesun hmot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</si>
  <si>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</si>
  <si>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</si>
  <si>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165687142</t>
  </si>
  <si>
    <t>https://podminky.urs.cz/item/CS_URS_2023_01/998017002</t>
  </si>
  <si>
    <t>PSV</t>
  </si>
  <si>
    <t>Práce a dodávky PSV</t>
  </si>
  <si>
    <t>727</t>
  </si>
  <si>
    <t>Zdravotechnika - požární ochrana</t>
  </si>
  <si>
    <t>16</t>
  </si>
  <si>
    <t>727212201</t>
  </si>
  <si>
    <t>Protipožární trubní ucpávky plastového potrubí prostup stěnou tloušťky 150 mm požární odolnost EI 60 D 20</t>
  </si>
  <si>
    <t>-1613927642</t>
  </si>
  <si>
    <t>https://podminky.urs.cz/item/CS_URS_2023_01/727212201</t>
  </si>
  <si>
    <t>"Vrtané prostupy 1.NP až 5.NP (provedení dle přesné specifikace):" 10+6+6+6+2</t>
  </si>
  <si>
    <t>17</t>
  </si>
  <si>
    <t>727212205</t>
  </si>
  <si>
    <t>Protipožární trubní ucpávky plastového potrubí prostup stěnou tloušťky 150 mm požární odolnost EI 60 D 50</t>
  </si>
  <si>
    <t>1408086349</t>
  </si>
  <si>
    <t>https://podminky.urs.cz/item/CS_URS_2023_01/727212205</t>
  </si>
  <si>
    <t>"Vrtané prostupy 1.NP až 5.NP (provedení dle přesné specifikace) - podtubí klimatizační jednotky:" 2</t>
  </si>
  <si>
    <t>18</t>
  </si>
  <si>
    <t>727213201</t>
  </si>
  <si>
    <t>Protipožární trubní ucpávky plastového potrubí prostup stropem tloušťky 150 mm požární odolnost EI 60 D 20</t>
  </si>
  <si>
    <t>-675507077</t>
  </si>
  <si>
    <t>https://podminky.urs.cz/item/CS_URS_2023_01/727213201</t>
  </si>
  <si>
    <t>"Vrtané prostupy 1.NP až 5.NP (provedení dle přesné specifikace):" 3</t>
  </si>
  <si>
    <t>19</t>
  </si>
  <si>
    <t>727222110</t>
  </si>
  <si>
    <t>Protipožární ochranné manžety plastového potrubí prostup stěnou tloušťky 100 mm požární odolnost EI 60-120 D 315</t>
  </si>
  <si>
    <t>-17082629</t>
  </si>
  <si>
    <t>https://podminky.urs.cz/item/CS_URS_2023_01/727222110</t>
  </si>
  <si>
    <t>"Prostupy šachtou o rozměru cca 150 x 300 mm (dle přesné specifikace):" 4</t>
  </si>
  <si>
    <t>763</t>
  </si>
  <si>
    <t>Konstrukce suché výstavby</t>
  </si>
  <si>
    <t>20</t>
  </si>
  <si>
    <t>763101851</t>
  </si>
  <si>
    <t>Vyřezání otvoru v sádrokartonové desce v podhledech nebo podkrovích s jednoduchým opláštěním velikosti otvoru do 0,01 m2</t>
  </si>
  <si>
    <t>1628412247</t>
  </si>
  <si>
    <t>https://podminky.urs.cz/item/CS_URS_2023_01/763101851</t>
  </si>
  <si>
    <t>"Otvory v podhledu 1.NP (místnosti 102, 103, 106, 150, 151, 152) dle D1.1.01:" 120</t>
  </si>
  <si>
    <t>763111321</t>
  </si>
  <si>
    <t>Příčka ze sádrokartonových desek s nosnou konstrukcí z jednoduchých ocelových profilů UW, CW jednoduše opláštěná deskou protipožární DF tl. 12,5 mm s izolací, EI 45, příčka tl. 75 mm, profil 50, Rw do 46 dB</t>
  </si>
  <si>
    <t>-2118532213</t>
  </si>
  <si>
    <t>https://podminky.urs.cz/item/CS_URS_2023_01/763111321</t>
  </si>
  <si>
    <t>"Příčka 1.NP dle D1.1.01:" 3,5*(0,7+0,7)</t>
  </si>
  <si>
    <t>22</t>
  </si>
  <si>
    <t>763111711</t>
  </si>
  <si>
    <t>Příčka ze sádrokartonových desek ostatní konstrukce a práce na příčkách ze sádrokartonových desek dilatace</t>
  </si>
  <si>
    <t>-1724248358</t>
  </si>
  <si>
    <t>https://podminky.urs.cz/item/CS_URS_2023_01/763111711</t>
  </si>
  <si>
    <t>"Napojení na stávající konstrukce (svislé spáry)"</t>
  </si>
  <si>
    <t>"Příčka 1.NP dle D1.1.01:" 2*3,5</t>
  </si>
  <si>
    <t>23</t>
  </si>
  <si>
    <t>763111712</t>
  </si>
  <si>
    <t>Příčka ze sádrokartonových desek ostatní konstrukce a práce na příčkách ze sádrokartonových desek kluzné napojení příčky ke stropu</t>
  </si>
  <si>
    <t>1203764441</t>
  </si>
  <si>
    <t>https://podminky.urs.cz/item/CS_URS_2023_01/763111712</t>
  </si>
  <si>
    <t>"Napojení na stávající konstrukce (stropní konstrukce a podhledy)"</t>
  </si>
  <si>
    <t>"Příčka 1.NP dle D1.1.01:" 2*(0,7+0,7)</t>
  </si>
  <si>
    <t>24</t>
  </si>
  <si>
    <t>763111717</t>
  </si>
  <si>
    <t>Příčka ze sádrokartonových desek ostatní konstrukce a práce na příčkách ze sádrokartonových desek základní penetrační nátěr (oboustranný)</t>
  </si>
  <si>
    <t>1933729263</t>
  </si>
  <si>
    <t>https://podminky.urs.cz/item/CS_URS_2023_01/763111717</t>
  </si>
  <si>
    <t>25</t>
  </si>
  <si>
    <t>763111719</t>
  </si>
  <si>
    <t>Příčka ze sádrokartonových desek ostatní konstrukce a práce na příčkách ze sádrokartonových desek úprava styku příčky a podhledu (oboustranně) akrylátovým tmelem</t>
  </si>
  <si>
    <t>-1734191694</t>
  </si>
  <si>
    <t>https://podminky.urs.cz/item/CS_URS_2023_01/763111719</t>
  </si>
  <si>
    <t>"Příčka 1.NP dle D1.1.01:" 0,7+0,7</t>
  </si>
  <si>
    <t>26</t>
  </si>
  <si>
    <t>763111722</t>
  </si>
  <si>
    <t>Příčka ze sádrokartonových desek ostatní konstrukce a práce na příčkách ze sádrokartonových desek ochrana rohů úhelníky pozinkované</t>
  </si>
  <si>
    <t>1230811396</t>
  </si>
  <si>
    <t>https://podminky.urs.cz/item/CS_URS_2023_01/763111722</t>
  </si>
  <si>
    <t>"Příčka 5.NP dle D1.1.05:" 3,5</t>
  </si>
  <si>
    <t>27</t>
  </si>
  <si>
    <t>763111751</t>
  </si>
  <si>
    <t>Příčka ze sádrokartonových desek Příplatek k cenám za plochu do 6 m2 jednotlivě</t>
  </si>
  <si>
    <t>1551450219</t>
  </si>
  <si>
    <t>https://podminky.urs.cz/item/CS_URS_2023_01/763111751</t>
  </si>
  <si>
    <t>28</t>
  </si>
  <si>
    <t>763111771</t>
  </si>
  <si>
    <t>Příčka ze sádrokartonových desek Příplatek k cenám za rovinnost speciální tmelení kvality Q3</t>
  </si>
  <si>
    <t>1477766465</t>
  </si>
  <si>
    <t>https://podminky.urs.cz/item/CS_URS_2023_01/763111771</t>
  </si>
  <si>
    <t>29</t>
  </si>
  <si>
    <t>763131751</t>
  </si>
  <si>
    <t>Podhled ze sádrokartonových desek ostatní práce a konstrukce na podhledech ze sádrokartonových desek montáž parotěsné zábrany</t>
  </si>
  <si>
    <t>-1667953717</t>
  </si>
  <si>
    <t>https://podminky.urs.cz/item/CS_URS_2023_01/763131751</t>
  </si>
  <si>
    <t>"Otvory v podhledu 1.NP (místnosti 102, 103, 106, 150, 151, 152) dle D1.1.01 (oprava parotěsné zábrany):" 0,5*0,5*120</t>
  </si>
  <si>
    <t>30</t>
  </si>
  <si>
    <t>M</t>
  </si>
  <si>
    <t>28329334</t>
  </si>
  <si>
    <t>fólie PE vyztužená Al vrstvou pro parotěsnou vrstvu 105g/m2</t>
  </si>
  <si>
    <t>32</t>
  </si>
  <si>
    <t>-282817955</t>
  </si>
  <si>
    <t>30*1,1235 'Přepočtené koeficientem množství</t>
  </si>
  <si>
    <t>31</t>
  </si>
  <si>
    <t>763132901</t>
  </si>
  <si>
    <t>Vyspravení sádrokartonových podhledů nebo podkroví plochy jednotlivě do 0,02 m2 desek všech typů</t>
  </si>
  <si>
    <t>2086535267</t>
  </si>
  <si>
    <t>https://podminky.urs.cz/item/CS_URS_2023_01/763132901</t>
  </si>
  <si>
    <t>763135611</t>
  </si>
  <si>
    <t>Montáž sádrokartonového podhledu opláštění z kazet</t>
  </si>
  <si>
    <t>2071225854</t>
  </si>
  <si>
    <t>https://podminky.urs.cz/item/CS_URS_2023_01/763135611</t>
  </si>
  <si>
    <t>"Obnovení podhledu 1.NP (místnosti 104, 105, 138, 145) dle D1.1.01 - použit stávající materiál:" 49,86+46,87+10,39+19,06+11,7</t>
  </si>
  <si>
    <t>33</t>
  </si>
  <si>
    <t>763135881</t>
  </si>
  <si>
    <t>Demontáž podhledu sádrokartonového vyjmutí kazet</t>
  </si>
  <si>
    <t>52623484</t>
  </si>
  <si>
    <t>https://podminky.urs.cz/item/CS_URS_2023_01/763135881</t>
  </si>
  <si>
    <t>"Rozebrání podhledu 1.NP (místnosti 104, 105, 138, 145) dle D1.1.01:" 49,86+46,87+10,39+19,06+11,7</t>
  </si>
  <si>
    <t>34</t>
  </si>
  <si>
    <t>763172438</t>
  </si>
  <si>
    <t>Montáž dvířek pro konstrukce ze sádrokartonových desek revizních protipožárních pro příčky a předsazené stěny ostatních velikostí do 0,5 m2</t>
  </si>
  <si>
    <t>2090380127</t>
  </si>
  <si>
    <t>https://podminky.urs.cz/item/CS_URS_2023_01/763172438</t>
  </si>
  <si>
    <t>"Příčka 5.NP dle D1.1.05:" 1</t>
  </si>
  <si>
    <t>35</t>
  </si>
  <si>
    <t>R590002</t>
  </si>
  <si>
    <t>dvířka revizní protipožární 600/1000 mm (s PO EW 30 DP3-C)</t>
  </si>
  <si>
    <t>1945059412</t>
  </si>
  <si>
    <t>36</t>
  </si>
  <si>
    <t>763181422</t>
  </si>
  <si>
    <t>Výplně otvorů konstrukcí ze sádrokartonových desek ztužující výplň otvoru pro dveře s UA a UW profilem, výšky příčky přes 3,25 do 3,75 m</t>
  </si>
  <si>
    <t>-157608631</t>
  </si>
  <si>
    <t>https://podminky.urs.cz/item/CS_URS_2023_01/763181422</t>
  </si>
  <si>
    <t>"Příčka 1.NP dle D1.1.01:" 1</t>
  </si>
  <si>
    <t>37</t>
  </si>
  <si>
    <t>998763101</t>
  </si>
  <si>
    <t>Přesun hmot pro dřevostavby stanovený z hmotnosti přesunovaného materiálu vodorovná dopravní vzdálenost do 50 m v objektech výšky přes 6 do 12 m</t>
  </si>
  <si>
    <t>802982935</t>
  </si>
  <si>
    <t>https://podminky.urs.cz/item/CS_URS_2023_01/998763101</t>
  </si>
  <si>
    <t>38</t>
  </si>
  <si>
    <t>998763181</t>
  </si>
  <si>
    <t>Přesun hmot pro dřevostavby stanovený z hmotnosti přesunovaného materiálu Příplatek k ceně za přesun prováděný bez použití mechanizace pro jakoukoliv výšku objektu</t>
  </si>
  <si>
    <t>682120196</t>
  </si>
  <si>
    <t>https://podminky.urs.cz/item/CS_URS_2023_01/998763181</t>
  </si>
  <si>
    <t>764</t>
  </si>
  <si>
    <t>Konstrukce klempířské</t>
  </si>
  <si>
    <t>39</t>
  </si>
  <si>
    <t>R764001</t>
  </si>
  <si>
    <t>Dodávka a montáž prostupu střešní krytinou a střešním pláštěm, včetně zapravení porstupu, včetně všech souvisejících konstrukcí a prací</t>
  </si>
  <si>
    <t>1827020931</t>
  </si>
  <si>
    <t>771</t>
  </si>
  <si>
    <t>Podlahy z dlaždic</t>
  </si>
  <si>
    <t>40</t>
  </si>
  <si>
    <t>771474113</t>
  </si>
  <si>
    <t>Montáž soklů z dlaždic keramických lepených flexibilním lepidlem rovných, výšky přes 90 do 120 mm</t>
  </si>
  <si>
    <t>1062877353</t>
  </si>
  <si>
    <t>https://podminky.urs.cz/item/CS_URS_2023_01/771474113</t>
  </si>
  <si>
    <t>"Doplnění soklíků u příček (předpokládané množství):" 0,7+0,7</t>
  </si>
  <si>
    <t>41</t>
  </si>
  <si>
    <t>59761409</t>
  </si>
  <si>
    <t>dlažba keramická slinutá protiskluzná do interiéru i exteriéru pro vysoké mechanické namáhání přes 9 do 12ks/m2</t>
  </si>
  <si>
    <t>1671159893</t>
  </si>
  <si>
    <t>42</t>
  </si>
  <si>
    <t>771573810</t>
  </si>
  <si>
    <t>Demontáž podlah z dlaždic keramických lepených</t>
  </si>
  <si>
    <t>-445813562</t>
  </si>
  <si>
    <t>https://podminky.urs.cz/item/CS_URS_2023_01/771573810</t>
  </si>
  <si>
    <t>"Příčka 1.NP dle D1.1.01:" 0,1*(0,7+0,7)</t>
  </si>
  <si>
    <t>43</t>
  </si>
  <si>
    <t>998771102</t>
  </si>
  <si>
    <t>Přesun hmot pro podlahy z dlaždic stanovený z hmotnosti přesunovaného materiálu vodorovná dopravní vzdálenost do 50 m v objektech výšky přes 6 do 12 m</t>
  </si>
  <si>
    <t>-303665624</t>
  </si>
  <si>
    <t>https://podminky.urs.cz/item/CS_URS_2023_01/998771102</t>
  </si>
  <si>
    <t>44</t>
  </si>
  <si>
    <t>998771181</t>
  </si>
  <si>
    <t>Přesun hmot pro podlahy z dlaždic stanovený z hmotnosti přesunovaného materiálu Příplatek k ceně za přesun prováděný bez použití mechanizace pro jakoukoliv výšku objektu</t>
  </si>
  <si>
    <t>454147914</t>
  </si>
  <si>
    <t>https://podminky.urs.cz/item/CS_URS_2023_01/998771181</t>
  </si>
  <si>
    <t>784</t>
  </si>
  <si>
    <t>Dokončovací práce - malby a tapety</t>
  </si>
  <si>
    <t>45</t>
  </si>
  <si>
    <t>784111001</t>
  </si>
  <si>
    <t>Oprášení (ometení) podkladu v místnostech výšky do 3,80 m</t>
  </si>
  <si>
    <t>-79112941</t>
  </si>
  <si>
    <t>https://podminky.urs.cz/item/CS_URS_2023_01/784111001</t>
  </si>
  <si>
    <t>"Stavební úpravy 1.NP až 5.NP(odhadované množství) zapravení po vývrtech a příčka 1.NP:" 50</t>
  </si>
  <si>
    <t>"Otvory v podhledu 1.NP (místnosti 102, 103, 106, 150, 151, 152) dle D1.1.01:" 15,47+79,48+12,85+57,99+10,01+23,6</t>
  </si>
  <si>
    <t>46</t>
  </si>
  <si>
    <t>784171101</t>
  </si>
  <si>
    <t>Zakrytí nemalovaných ploch (materiál ve specifikaci) včetně pozdějšího odkrytí podlah</t>
  </si>
  <si>
    <t>-181932924</t>
  </si>
  <si>
    <t>https://podminky.urs.cz/item/CS_URS_2023_01/784171101</t>
  </si>
  <si>
    <t>"Stavební úpravy 1.NP až 5.NP(odhadované množství) zapravení po vývrtech a příčka 1.NP (odhadované množství):" 100</t>
  </si>
  <si>
    <t>47</t>
  </si>
  <si>
    <t>28323156</t>
  </si>
  <si>
    <t>fólie pro malířské potřeby zakrývací tl 41µ 4x5m</t>
  </si>
  <si>
    <t>-525253701</t>
  </si>
  <si>
    <t>299,4*1,05 'Přepočtené koeficientem množství</t>
  </si>
  <si>
    <t>48</t>
  </si>
  <si>
    <t>784211101</t>
  </si>
  <si>
    <t>Malby z malířských směsí oděruvzdorných za mokra dvojnásobné, bílé za mokra oděruvzdorné výborně v místnostech výšky do 3,80 m</t>
  </si>
  <si>
    <t>-485001980</t>
  </si>
  <si>
    <t>https://podminky.urs.cz/item/CS_URS_2023_01/784211101</t>
  </si>
  <si>
    <t>002.002 - Dodávky a montáže rozvodů</t>
  </si>
  <si>
    <t>D1 - Elektrická požární signalizace</t>
  </si>
  <si>
    <t>D1</t>
  </si>
  <si>
    <t>Elektrická požární signalizace</t>
  </si>
  <si>
    <t>Pol1</t>
  </si>
  <si>
    <t>Kompaktní ústředna pro montáž na stěnu, až 4 kruhová vedení, max. 500 adres. Obsahuje základní desku PFI800, zdroj (24VDC/5A), zobrazovací a ovládací panel s barevným 16 řádkovým grafickým displejem. Prostor pro 2 akumulátory 12V max. 38Ah.</t>
  </si>
  <si>
    <t>ks</t>
  </si>
  <si>
    <t>2142952848</t>
  </si>
  <si>
    <t>Pol2</t>
  </si>
  <si>
    <t>Sada štítků</t>
  </si>
  <si>
    <t>769245142</t>
  </si>
  <si>
    <t>Pol3</t>
  </si>
  <si>
    <t>Vstupně výstupní deska. Rozšíření počtu výstupů a vstupů o dalších 8 galvanicky oddělených nehlídaných vstupů a 8 volně programovatelných reléových výstupů (zatížitelnost výstupů max. 30VDC/2A).</t>
  </si>
  <si>
    <t>-1457006701</t>
  </si>
  <si>
    <t>Pol4</t>
  </si>
  <si>
    <t>Přípojná deska. Slotová karta pro připojení OPPO a KTPOFBI800 (slotová karta)</t>
  </si>
  <si>
    <t>2132347784</t>
  </si>
  <si>
    <t>Pol5</t>
  </si>
  <si>
    <t>Externí tablo bez zdroje pro montáž na stěnu v mělké skříni, obsahuje zobrazovací a ovládací panel s 16 řádkovým grafickým barevným displejem a 32 dvojicemi LED (červená, žlutá) pro signalizaci stavu až 32 skupin hlásičů.</t>
  </si>
  <si>
    <t>37074229</t>
  </si>
  <si>
    <t>Pol6</t>
  </si>
  <si>
    <t>Akumulátor PS12380 (12V/38Ah)</t>
  </si>
  <si>
    <t>706112290</t>
  </si>
  <si>
    <t>Pol7</t>
  </si>
  <si>
    <t>Provozní kniha EPS</t>
  </si>
  <si>
    <t>1145900221</t>
  </si>
  <si>
    <t>Pol8</t>
  </si>
  <si>
    <t>Přenosové zařízení fy. Patrol Group</t>
  </si>
  <si>
    <t>kpl</t>
  </si>
  <si>
    <t>-339980980</t>
  </si>
  <si>
    <t>Pol9</t>
  </si>
  <si>
    <t>PD připojení EPS na HZS</t>
  </si>
  <si>
    <t>-2141616058</t>
  </si>
  <si>
    <t>Pol10</t>
  </si>
  <si>
    <t>Obslužné pole požár. ochrany</t>
  </si>
  <si>
    <t>-875978898</t>
  </si>
  <si>
    <t>Pol11</t>
  </si>
  <si>
    <t>Požární trezor s přípravou pro vložku, varianta 24V</t>
  </si>
  <si>
    <t>1939023499</t>
  </si>
  <si>
    <t>Pol12</t>
  </si>
  <si>
    <t>Zámek + klíč  pro region JM do trezoru</t>
  </si>
  <si>
    <t>320607793</t>
  </si>
  <si>
    <t>Pol13</t>
  </si>
  <si>
    <t>Adresovatelný interaktivní optický senzor</t>
  </si>
  <si>
    <t>791773642</t>
  </si>
  <si>
    <t>Pol14</t>
  </si>
  <si>
    <t>Adresovatelný interaktivní multisenzor, kombinace optického, CO a tepelného senzoru</t>
  </si>
  <si>
    <t>-413261386</t>
  </si>
  <si>
    <t>Pol15</t>
  </si>
  <si>
    <t>Zásuvka pro senzory</t>
  </si>
  <si>
    <t>-611571743</t>
  </si>
  <si>
    <t>Pol16</t>
  </si>
  <si>
    <t>Zásuvka s izolátorem pro senzory</t>
  </si>
  <si>
    <t>-1221585522</t>
  </si>
  <si>
    <t>Pol17</t>
  </si>
  <si>
    <t>Tlačítkový hlásič DIN s izolátorem, vnitř. - červený</t>
  </si>
  <si>
    <t>-306603973</t>
  </si>
  <si>
    <t>Pol18</t>
  </si>
  <si>
    <t>Siréna  - červená (IP54), pro montáž na omítku, 24V, 105dB, červená, nízká patice.</t>
  </si>
  <si>
    <t>378765047</t>
  </si>
  <si>
    <t>Pol19</t>
  </si>
  <si>
    <t>Zábleskový maják - červená čočka (IP66)</t>
  </si>
  <si>
    <t>1403610946</t>
  </si>
  <si>
    <t>Pol20</t>
  </si>
  <si>
    <t>Kabel typ J-Y(St)-Y 2x2x0.8</t>
  </si>
  <si>
    <t>-335466367</t>
  </si>
  <si>
    <t>Pol21</t>
  </si>
  <si>
    <t>Kabel PRAFlaDur-O 2x1,5 RE PH120-R</t>
  </si>
  <si>
    <t>815770986</t>
  </si>
  <si>
    <t>Pol22</t>
  </si>
  <si>
    <t>Kabel PRAFlaGuard® F 4x2x0.8 PH120-R</t>
  </si>
  <si>
    <t>1085741221</t>
  </si>
  <si>
    <t>Pol23</t>
  </si>
  <si>
    <t>Koaxiální kabel pro ZDP</t>
  </si>
  <si>
    <t>-23228667</t>
  </si>
  <si>
    <t>Pol24</t>
  </si>
  <si>
    <t>Ukončení kabelů v ústředně EPS, v rozvaděčích ostatních profesí a v rozvodných krabicích</t>
  </si>
  <si>
    <t>-423327156</t>
  </si>
  <si>
    <t>Pol25</t>
  </si>
  <si>
    <t>Kabelová příchytka pro PO trasy včetně kotvy a šroubu</t>
  </si>
  <si>
    <t>-718259856</t>
  </si>
  <si>
    <t>Pol26</t>
  </si>
  <si>
    <t>Ocelová trubce 6216E ZN včetně požár. příchytek</t>
  </si>
  <si>
    <t>530120169</t>
  </si>
  <si>
    <t>Pol27</t>
  </si>
  <si>
    <t>Lišta bezhalogenová 20x20 HF</t>
  </si>
  <si>
    <t>-1721086769</t>
  </si>
  <si>
    <t>Pol28</t>
  </si>
  <si>
    <t>Lišta bezhalogenová 40x40 HF</t>
  </si>
  <si>
    <t>-190399357</t>
  </si>
  <si>
    <t>Pol29</t>
  </si>
  <si>
    <t>Lišta bezhalogenová 80x40 HF</t>
  </si>
  <si>
    <t>1553798233</t>
  </si>
  <si>
    <t>Pol30</t>
  </si>
  <si>
    <t>Stavební přípomoce</t>
  </si>
  <si>
    <t>278883743</t>
  </si>
  <si>
    <t>Pol31</t>
  </si>
  <si>
    <t>Drobný instalační materiál</t>
  </si>
  <si>
    <t>334165416</t>
  </si>
  <si>
    <t>Pol32</t>
  </si>
  <si>
    <t>Programování ústředny EPS včetně programování návazností</t>
  </si>
  <si>
    <t>241168869</t>
  </si>
  <si>
    <t>Pol33</t>
  </si>
  <si>
    <t>Programování textů hlásičů, označení štítky, zpracování tabulky textů</t>
  </si>
  <si>
    <t>2093142241</t>
  </si>
  <si>
    <t>Pol34</t>
  </si>
  <si>
    <t>Uvedení do provozu a zkušební provoz</t>
  </si>
  <si>
    <t>1647520506</t>
  </si>
  <si>
    <t>Pol35</t>
  </si>
  <si>
    <t>Protipožární ucpávky</t>
  </si>
  <si>
    <t>1118925740</t>
  </si>
  <si>
    <t>Pol36</t>
  </si>
  <si>
    <t>Revize</t>
  </si>
  <si>
    <t>-1675738387</t>
  </si>
  <si>
    <t>Pol37</t>
  </si>
  <si>
    <t>Dokumentace skutečného provedení</t>
  </si>
  <si>
    <t>-1193570678</t>
  </si>
  <si>
    <t>Pol38</t>
  </si>
  <si>
    <t>Montážní práce položka číslo1 až položka číslo 29</t>
  </si>
  <si>
    <t>-85677935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</si>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</sst>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12325221" TargetMode="External" /><Relationship Id="rId2" Type="http://schemas.openxmlformats.org/officeDocument/2006/relationships/hyperlink" Target="https://podminky.urs.cz/item/CS_URS_2023_01/612325223" TargetMode="External" /><Relationship Id="rId3" Type="http://schemas.openxmlformats.org/officeDocument/2006/relationships/hyperlink" Target="https://podminky.urs.cz/item/CS_URS_2023_01/949101111" TargetMode="External" /><Relationship Id="rId4" Type="http://schemas.openxmlformats.org/officeDocument/2006/relationships/hyperlink" Target="https://podminky.urs.cz/item/CS_URS_2023_01/952901111" TargetMode="External" /><Relationship Id="rId5" Type="http://schemas.openxmlformats.org/officeDocument/2006/relationships/hyperlink" Target="https://podminky.urs.cz/item/CS_URS_2023_01/971038531" TargetMode="External" /><Relationship Id="rId6" Type="http://schemas.openxmlformats.org/officeDocument/2006/relationships/hyperlink" Target="https://podminky.urs.cz/item/CS_URS_2023_01/973031325" TargetMode="External" /><Relationship Id="rId7" Type="http://schemas.openxmlformats.org/officeDocument/2006/relationships/hyperlink" Target="https://podminky.urs.cz/item/CS_URS_2023_01/977131116" TargetMode="External" /><Relationship Id="rId8" Type="http://schemas.openxmlformats.org/officeDocument/2006/relationships/hyperlink" Target="https://podminky.urs.cz/item/CS_URS_2023_01/977131216" TargetMode="External" /><Relationship Id="rId9" Type="http://schemas.openxmlformats.org/officeDocument/2006/relationships/hyperlink" Target="https://podminky.urs.cz/item/CS_URS_2023_01/977131291" TargetMode="External" /><Relationship Id="rId10" Type="http://schemas.openxmlformats.org/officeDocument/2006/relationships/hyperlink" Target="https://podminky.urs.cz/item/CS_URS_2023_01/978013191" TargetMode="External" /><Relationship Id="rId11" Type="http://schemas.openxmlformats.org/officeDocument/2006/relationships/hyperlink" Target="https://podminky.urs.cz/item/CS_URS_2023_01/997013153" TargetMode="External" /><Relationship Id="rId12" Type="http://schemas.openxmlformats.org/officeDocument/2006/relationships/hyperlink" Target="https://podminky.urs.cz/item/CS_URS_2023_01/997013501" TargetMode="External" /><Relationship Id="rId13" Type="http://schemas.openxmlformats.org/officeDocument/2006/relationships/hyperlink" Target="https://podminky.urs.cz/item/CS_URS_2023_01/997013509" TargetMode="External" /><Relationship Id="rId14" Type="http://schemas.openxmlformats.org/officeDocument/2006/relationships/hyperlink" Target="https://podminky.urs.cz/item/CS_URS_2023_01/997013871" TargetMode="External" /><Relationship Id="rId15" Type="http://schemas.openxmlformats.org/officeDocument/2006/relationships/hyperlink" Target="https://podminky.urs.cz/item/CS_URS_2023_01/998017002" TargetMode="External" /><Relationship Id="rId16" Type="http://schemas.openxmlformats.org/officeDocument/2006/relationships/hyperlink" Target="https://podminky.urs.cz/item/CS_URS_2023_01/727212201" TargetMode="External" /><Relationship Id="rId17" Type="http://schemas.openxmlformats.org/officeDocument/2006/relationships/hyperlink" Target="https://podminky.urs.cz/item/CS_URS_2023_01/727212205" TargetMode="External" /><Relationship Id="rId18" Type="http://schemas.openxmlformats.org/officeDocument/2006/relationships/hyperlink" Target="https://podminky.urs.cz/item/CS_URS_2023_01/727213201" TargetMode="External" /><Relationship Id="rId19" Type="http://schemas.openxmlformats.org/officeDocument/2006/relationships/hyperlink" Target="https://podminky.urs.cz/item/CS_URS_2023_01/727222110" TargetMode="External" /><Relationship Id="rId20" Type="http://schemas.openxmlformats.org/officeDocument/2006/relationships/hyperlink" Target="https://podminky.urs.cz/item/CS_URS_2023_01/763101851" TargetMode="External" /><Relationship Id="rId21" Type="http://schemas.openxmlformats.org/officeDocument/2006/relationships/hyperlink" Target="https://podminky.urs.cz/item/CS_URS_2023_01/763111321" TargetMode="External" /><Relationship Id="rId22" Type="http://schemas.openxmlformats.org/officeDocument/2006/relationships/hyperlink" Target="https://podminky.urs.cz/item/CS_URS_2023_01/763111711" TargetMode="External" /><Relationship Id="rId23" Type="http://schemas.openxmlformats.org/officeDocument/2006/relationships/hyperlink" Target="https://podminky.urs.cz/item/CS_URS_2023_01/763111712" TargetMode="External" /><Relationship Id="rId24" Type="http://schemas.openxmlformats.org/officeDocument/2006/relationships/hyperlink" Target="https://podminky.urs.cz/item/CS_URS_2023_01/763111717" TargetMode="External" /><Relationship Id="rId25" Type="http://schemas.openxmlformats.org/officeDocument/2006/relationships/hyperlink" Target="https://podminky.urs.cz/item/CS_URS_2023_01/763111719" TargetMode="External" /><Relationship Id="rId26" Type="http://schemas.openxmlformats.org/officeDocument/2006/relationships/hyperlink" Target="https://podminky.urs.cz/item/CS_URS_2023_01/763111722" TargetMode="External" /><Relationship Id="rId27" Type="http://schemas.openxmlformats.org/officeDocument/2006/relationships/hyperlink" Target="https://podminky.urs.cz/item/CS_URS_2023_01/763111751" TargetMode="External" /><Relationship Id="rId28" Type="http://schemas.openxmlformats.org/officeDocument/2006/relationships/hyperlink" Target="https://podminky.urs.cz/item/CS_URS_2023_01/763111771" TargetMode="External" /><Relationship Id="rId29" Type="http://schemas.openxmlformats.org/officeDocument/2006/relationships/hyperlink" Target="https://podminky.urs.cz/item/CS_URS_2023_01/763131751" TargetMode="External" /><Relationship Id="rId30" Type="http://schemas.openxmlformats.org/officeDocument/2006/relationships/hyperlink" Target="https://podminky.urs.cz/item/CS_URS_2023_01/763132901" TargetMode="External" /><Relationship Id="rId31" Type="http://schemas.openxmlformats.org/officeDocument/2006/relationships/hyperlink" Target="https://podminky.urs.cz/item/CS_URS_2023_01/763135611" TargetMode="External" /><Relationship Id="rId32" Type="http://schemas.openxmlformats.org/officeDocument/2006/relationships/hyperlink" Target="https://podminky.urs.cz/item/CS_URS_2023_01/763135881" TargetMode="External" /><Relationship Id="rId33" Type="http://schemas.openxmlformats.org/officeDocument/2006/relationships/hyperlink" Target="https://podminky.urs.cz/item/CS_URS_2023_01/763172438" TargetMode="External" /><Relationship Id="rId34" Type="http://schemas.openxmlformats.org/officeDocument/2006/relationships/hyperlink" Target="https://podminky.urs.cz/item/CS_URS_2023_01/763181422" TargetMode="External" /><Relationship Id="rId35" Type="http://schemas.openxmlformats.org/officeDocument/2006/relationships/hyperlink" Target="https://podminky.urs.cz/item/CS_URS_2023_01/998763101" TargetMode="External" /><Relationship Id="rId36" Type="http://schemas.openxmlformats.org/officeDocument/2006/relationships/hyperlink" Target="https://podminky.urs.cz/item/CS_URS_2023_01/998763181" TargetMode="External" /><Relationship Id="rId37" Type="http://schemas.openxmlformats.org/officeDocument/2006/relationships/hyperlink" Target="https://podminky.urs.cz/item/CS_URS_2023_01/771474113" TargetMode="External" /><Relationship Id="rId38" Type="http://schemas.openxmlformats.org/officeDocument/2006/relationships/hyperlink" Target="https://podminky.urs.cz/item/CS_URS_2023_01/771573810" TargetMode="External" /><Relationship Id="rId39" Type="http://schemas.openxmlformats.org/officeDocument/2006/relationships/hyperlink" Target="https://podminky.urs.cz/item/CS_URS_2023_01/998771102" TargetMode="External" /><Relationship Id="rId40" Type="http://schemas.openxmlformats.org/officeDocument/2006/relationships/hyperlink" Target="https://podminky.urs.cz/item/CS_URS_2023_01/998771181" TargetMode="External" /><Relationship Id="rId41" Type="http://schemas.openxmlformats.org/officeDocument/2006/relationships/hyperlink" Target="https://podminky.urs.cz/item/CS_URS_2023_01/784111001" TargetMode="External" /><Relationship Id="rId42" Type="http://schemas.openxmlformats.org/officeDocument/2006/relationships/hyperlink" Target="https://podminky.urs.cz/item/CS_URS_2023_01/784171101" TargetMode="External" /><Relationship Id="rId43" Type="http://schemas.openxmlformats.org/officeDocument/2006/relationships/hyperlink" Target="https://podminky.urs.cz/item/CS_URS_2023_01/784211101" TargetMode="External" /><Relationship Id="rId4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37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38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39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40</v>
      </c>
      <c r="E29" s="49"/>
      <c r="F29" s="34" t="s">
        <v>41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42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43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44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45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47</v>
      </c>
      <c r="U35" s="56"/>
      <c r="V35" s="56"/>
      <c r="W35" s="56"/>
      <c r="X35" s="58" t="s">
        <v>48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2023/012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DPS Břeclav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Břeclav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24. 2. 2023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50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33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51</v>
      </c>
      <c r="D52" s="89"/>
      <c r="E52" s="89"/>
      <c r="F52" s="89"/>
      <c r="G52" s="89"/>
      <c r="H52" s="90"/>
      <c r="I52" s="91" t="s">
        <v>52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53</v>
      </c>
      <c r="AH52" s="89"/>
      <c r="AI52" s="89"/>
      <c r="AJ52" s="89"/>
      <c r="AK52" s="89"/>
      <c r="AL52" s="89"/>
      <c r="AM52" s="89"/>
      <c r="AN52" s="91" t="s">
        <v>54</v>
      </c>
      <c r="AO52" s="89"/>
      <c r="AP52" s="89"/>
      <c r="AQ52" s="93" t="s">
        <v>55</v>
      </c>
      <c r="AR52" s="46"/>
      <c r="AS52" s="94" t="s">
        <v>56</v>
      </c>
      <c r="AT52" s="95" t="s">
        <v>57</v>
      </c>
      <c r="AU52" s="95" t="s">
        <v>58</v>
      </c>
      <c r="AV52" s="95" t="s">
        <v>59</v>
      </c>
      <c r="AW52" s="95" t="s">
        <v>60</v>
      </c>
      <c r="AX52" s="95" t="s">
        <v>61</v>
      </c>
      <c r="AY52" s="95" t="s">
        <v>62</v>
      </c>
      <c r="AZ52" s="95" t="s">
        <v>63</v>
      </c>
      <c r="BA52" s="95" t="s">
        <v>64</v>
      </c>
      <c r="BB52" s="95" t="s">
        <v>65</v>
      </c>
      <c r="BC52" s="95" t="s">
        <v>66</v>
      </c>
      <c r="BD52" s="96" t="s">
        <v>67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68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69</v>
      </c>
      <c r="BT54" s="111" t="s">
        <v>70</v>
      </c>
      <c r="BU54" s="112" t="s">
        <v>71</v>
      </c>
      <c r="BV54" s="111" t="s">
        <v>72</v>
      </c>
      <c r="BW54" s="111" t="s">
        <v>5</v>
      </c>
      <c r="BX54" s="111" t="s">
        <v>73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ROUND(SUM(AG56:AG57),2)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76</v>
      </c>
      <c r="AR55" s="120"/>
      <c r="AS55" s="121">
        <f>ROUND(SUM(AS56:AS57),2)</f>
        <v>0</v>
      </c>
      <c r="AT55" s="122">
        <f>ROUND(SUM(AV55:AW55),2)</f>
        <v>0</v>
      </c>
      <c r="AU55" s="123">
        <f>ROUND(SUM(AU56:AU57),5)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ROUND(SUM(AZ56:AZ57),2)</f>
        <v>0</v>
      </c>
      <c r="BA55" s="122">
        <f>ROUND(SUM(BA56:BA57),2)</f>
        <v>0</v>
      </c>
      <c r="BB55" s="122">
        <f>ROUND(SUM(BB56:BB57),2)</f>
        <v>0</v>
      </c>
      <c r="BC55" s="122">
        <f>ROUND(SUM(BC56:BC57),2)</f>
        <v>0</v>
      </c>
      <c r="BD55" s="124">
        <f>ROUND(SUM(BD56:BD57),2)</f>
        <v>0</v>
      </c>
      <c r="BE55" s="7"/>
      <c r="BS55" s="125" t="s">
        <v>69</v>
      </c>
      <c r="BT55" s="125" t="s">
        <v>77</v>
      </c>
      <c r="BU55" s="125" t="s">
        <v>71</v>
      </c>
      <c r="BV55" s="125" t="s">
        <v>72</v>
      </c>
      <c r="BW55" s="125" t="s">
        <v>78</v>
      </c>
      <c r="BX55" s="125" t="s">
        <v>5</v>
      </c>
      <c r="CL55" s="125" t="s">
        <v>19</v>
      </c>
      <c r="CM55" s="125" t="s">
        <v>79</v>
      </c>
    </row>
    <row r="56" spans="1:90" s="4" customFormat="1" ht="16.5" customHeight="1">
      <c r="A56" s="126" t="s">
        <v>80</v>
      </c>
      <c r="B56" s="65"/>
      <c r="C56" s="127"/>
      <c r="D56" s="127"/>
      <c r="E56" s="128" t="s">
        <v>81</v>
      </c>
      <c r="F56" s="128"/>
      <c r="G56" s="128"/>
      <c r="H56" s="128"/>
      <c r="I56" s="128"/>
      <c r="J56" s="127"/>
      <c r="K56" s="128" t="s">
        <v>82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'002.001 - Architektonicko...'!J32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83</v>
      </c>
      <c r="AR56" s="67"/>
      <c r="AS56" s="131">
        <v>0</v>
      </c>
      <c r="AT56" s="132">
        <f>ROUND(SUM(AV56:AW56),2)</f>
        <v>0</v>
      </c>
      <c r="AU56" s="133">
        <f>'002.001 - Architektonicko...'!P96</f>
        <v>0</v>
      </c>
      <c r="AV56" s="132">
        <f>'002.001 - Architektonicko...'!J35</f>
        <v>0</v>
      </c>
      <c r="AW56" s="132">
        <f>'002.001 - Architektonicko...'!J36</f>
        <v>0</v>
      </c>
      <c r="AX56" s="132">
        <f>'002.001 - Architektonicko...'!J37</f>
        <v>0</v>
      </c>
      <c r="AY56" s="132">
        <f>'002.001 - Architektonicko...'!J38</f>
        <v>0</v>
      </c>
      <c r="AZ56" s="132">
        <f>'002.001 - Architektonicko...'!F35</f>
        <v>0</v>
      </c>
      <c r="BA56" s="132">
        <f>'002.001 - Architektonicko...'!F36</f>
        <v>0</v>
      </c>
      <c r="BB56" s="132">
        <f>'002.001 - Architektonicko...'!F37</f>
        <v>0</v>
      </c>
      <c r="BC56" s="132">
        <f>'002.001 - Architektonicko...'!F38</f>
        <v>0</v>
      </c>
      <c r="BD56" s="134">
        <f>'002.001 - Architektonicko...'!F39</f>
        <v>0</v>
      </c>
      <c r="BE56" s="4"/>
      <c r="BT56" s="135" t="s">
        <v>79</v>
      </c>
      <c r="BV56" s="135" t="s">
        <v>72</v>
      </c>
      <c r="BW56" s="135" t="s">
        <v>84</v>
      </c>
      <c r="BX56" s="135" t="s">
        <v>78</v>
      </c>
      <c r="CL56" s="135" t="s">
        <v>19</v>
      </c>
    </row>
    <row r="57" spans="1:90" s="4" customFormat="1" ht="16.5" customHeight="1">
      <c r="A57" s="126" t="s">
        <v>80</v>
      </c>
      <c r="B57" s="65"/>
      <c r="C57" s="127"/>
      <c r="D57" s="127"/>
      <c r="E57" s="128" t="s">
        <v>85</v>
      </c>
      <c r="F57" s="128"/>
      <c r="G57" s="128"/>
      <c r="H57" s="128"/>
      <c r="I57" s="128"/>
      <c r="J57" s="127"/>
      <c r="K57" s="128" t="s">
        <v>86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'002.002 - Dodávky a montá...'!J32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83</v>
      </c>
      <c r="AR57" s="67"/>
      <c r="AS57" s="136">
        <v>0</v>
      </c>
      <c r="AT57" s="137">
        <f>ROUND(SUM(AV57:AW57),2)</f>
        <v>0</v>
      </c>
      <c r="AU57" s="138">
        <f>'002.002 - Dodávky a montá...'!P86</f>
        <v>0</v>
      </c>
      <c r="AV57" s="137">
        <f>'002.002 - Dodávky a montá...'!J35</f>
        <v>0</v>
      </c>
      <c r="AW57" s="137">
        <f>'002.002 - Dodávky a montá...'!J36</f>
        <v>0</v>
      </c>
      <c r="AX57" s="137">
        <f>'002.002 - Dodávky a montá...'!J37</f>
        <v>0</v>
      </c>
      <c r="AY57" s="137">
        <f>'002.002 - Dodávky a montá...'!J38</f>
        <v>0</v>
      </c>
      <c r="AZ57" s="137">
        <f>'002.002 - Dodávky a montá...'!F35</f>
        <v>0</v>
      </c>
      <c r="BA57" s="137">
        <f>'002.002 - Dodávky a montá...'!F36</f>
        <v>0</v>
      </c>
      <c r="BB57" s="137">
        <f>'002.002 - Dodávky a montá...'!F37</f>
        <v>0</v>
      </c>
      <c r="BC57" s="137">
        <f>'002.002 - Dodávky a montá...'!F38</f>
        <v>0</v>
      </c>
      <c r="BD57" s="139">
        <f>'002.002 - Dodávky a montá...'!F39</f>
        <v>0</v>
      </c>
      <c r="BE57" s="4"/>
      <c r="BT57" s="135" t="s">
        <v>79</v>
      </c>
      <c r="BV57" s="135" t="s">
        <v>72</v>
      </c>
      <c r="BW57" s="135" t="s">
        <v>87</v>
      </c>
      <c r="BX57" s="135" t="s">
        <v>78</v>
      </c>
      <c r="CL57" s="135" t="s">
        <v>19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C51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G54:AM54"/>
    <mergeCell ref="AN54:AP54"/>
    <mergeCell ref="AR2:BE2"/>
  </mergeCells>
  <hyperlinks>
    <hyperlink ref="A56" location="'002.001 - Architektonicko...'!C2" display="/"/>
    <hyperlink ref="A57" location="'002.002 - Dodávky a mont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79</v>
      </c>
    </row>
    <row r="4" spans="2:46" s="1" customFormat="1" ht="24.95" customHeight="1">
      <c r="B4" s="22"/>
      <c r="D4" s="142" t="s">
        <v>88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DPS Břeclav</v>
      </c>
      <c r="F7" s="144"/>
      <c r="G7" s="144"/>
      <c r="H7" s="144"/>
      <c r="L7" s="22"/>
    </row>
    <row r="8" spans="2:12" s="1" customFormat="1" ht="12" customHeight="1">
      <c r="B8" s="22"/>
      <c r="D8" s="144" t="s">
        <v>89</v>
      </c>
      <c r="L8" s="22"/>
    </row>
    <row r="9" spans="1:31" s="2" customFormat="1" ht="16.5" customHeight="1">
      <c r="A9" s="40"/>
      <c r="B9" s="46"/>
      <c r="C9" s="40"/>
      <c r="D9" s="40"/>
      <c r="E9" s="145" t="s">
        <v>90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92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24. 2. 2023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28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33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4" t="s">
        <v>28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34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36</v>
      </c>
      <c r="E32" s="40"/>
      <c r="F32" s="40"/>
      <c r="G32" s="40"/>
      <c r="H32" s="40"/>
      <c r="I32" s="40"/>
      <c r="J32" s="155">
        <f>ROUND(J96,2)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38</v>
      </c>
      <c r="G34" s="40"/>
      <c r="H34" s="40"/>
      <c r="I34" s="156" t="s">
        <v>37</v>
      </c>
      <c r="J34" s="156" t="s">
        <v>39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40</v>
      </c>
      <c r="E35" s="144" t="s">
        <v>41</v>
      </c>
      <c r="F35" s="158">
        <f>ROUND((SUM(BE96:BE295)),2)</f>
        <v>0</v>
      </c>
      <c r="G35" s="40"/>
      <c r="H35" s="40"/>
      <c r="I35" s="159">
        <v>0.21</v>
      </c>
      <c r="J35" s="158">
        <f>ROUND(((SUM(BE96:BE295))*I35),2)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42</v>
      </c>
      <c r="F36" s="158">
        <f>ROUND((SUM(BF96:BF295)),2)</f>
        <v>0</v>
      </c>
      <c r="G36" s="40"/>
      <c r="H36" s="40"/>
      <c r="I36" s="159">
        <v>0.15</v>
      </c>
      <c r="J36" s="158">
        <f>ROUND(((SUM(BF96:BF295))*I36),2)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43</v>
      </c>
      <c r="F37" s="158">
        <f>ROUND((SUM(BG96:BG295)),2)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44</v>
      </c>
      <c r="F38" s="158">
        <f>ROUND((SUM(BH96:BH295)),2)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45</v>
      </c>
      <c r="F39" s="158">
        <f>ROUND((SUM(BI96:BI295)),2)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46</v>
      </c>
      <c r="E41" s="162"/>
      <c r="F41" s="162"/>
      <c r="G41" s="163" t="s">
        <v>47</v>
      </c>
      <c r="H41" s="164" t="s">
        <v>48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DPS Břeclav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89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90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002.001 - Architektonicko-stavební část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Břeclav</v>
      </c>
      <c r="G56" s="42"/>
      <c r="H56" s="42"/>
      <c r="I56" s="34" t="s">
        <v>23</v>
      </c>
      <c r="J56" s="74" t="str">
        <f>IF(J14="","",J14)</f>
        <v>24. 2. 2023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33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94</v>
      </c>
      <c r="D61" s="173"/>
      <c r="E61" s="173"/>
      <c r="F61" s="173"/>
      <c r="G61" s="173"/>
      <c r="H61" s="173"/>
      <c r="I61" s="173"/>
      <c r="J61" s="174" t="s">
        <v>95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68</v>
      </c>
      <c r="D63" s="42"/>
      <c r="E63" s="42"/>
      <c r="F63" s="42"/>
      <c r="G63" s="42"/>
      <c r="H63" s="42"/>
      <c r="I63" s="42"/>
      <c r="J63" s="104">
        <f>J96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96</v>
      </c>
    </row>
    <row r="64" spans="1:31" s="9" customFormat="1" ht="24.95" customHeight="1">
      <c r="A64" s="9"/>
      <c r="B64" s="176"/>
      <c r="C64" s="177"/>
      <c r="D64" s="178" t="s">
        <v>97</v>
      </c>
      <c r="E64" s="179"/>
      <c r="F64" s="179"/>
      <c r="G64" s="179"/>
      <c r="H64" s="179"/>
      <c r="I64" s="179"/>
      <c r="J64" s="180">
        <f>J97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98</v>
      </c>
      <c r="E65" s="184"/>
      <c r="F65" s="184"/>
      <c r="G65" s="184"/>
      <c r="H65" s="184"/>
      <c r="I65" s="184"/>
      <c r="J65" s="185">
        <f>J98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99</v>
      </c>
      <c r="E66" s="184"/>
      <c r="F66" s="184"/>
      <c r="G66" s="184"/>
      <c r="H66" s="184"/>
      <c r="I66" s="184"/>
      <c r="J66" s="185">
        <f>J119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100</v>
      </c>
      <c r="E67" s="184"/>
      <c r="F67" s="184"/>
      <c r="G67" s="184"/>
      <c r="H67" s="184"/>
      <c r="I67" s="184"/>
      <c r="J67" s="185">
        <f>J165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101</v>
      </c>
      <c r="E68" s="184"/>
      <c r="F68" s="184"/>
      <c r="G68" s="184"/>
      <c r="H68" s="184"/>
      <c r="I68" s="184"/>
      <c r="J68" s="185">
        <f>J175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6"/>
      <c r="C69" s="177"/>
      <c r="D69" s="178" t="s">
        <v>102</v>
      </c>
      <c r="E69" s="179"/>
      <c r="F69" s="179"/>
      <c r="G69" s="179"/>
      <c r="H69" s="179"/>
      <c r="I69" s="179"/>
      <c r="J69" s="180">
        <f>J178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2"/>
      <c r="C70" s="127"/>
      <c r="D70" s="183" t="s">
        <v>103</v>
      </c>
      <c r="E70" s="184"/>
      <c r="F70" s="184"/>
      <c r="G70" s="184"/>
      <c r="H70" s="184"/>
      <c r="I70" s="184"/>
      <c r="J70" s="185">
        <f>J179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104</v>
      </c>
      <c r="E71" s="184"/>
      <c r="F71" s="184"/>
      <c r="G71" s="184"/>
      <c r="H71" s="184"/>
      <c r="I71" s="184"/>
      <c r="J71" s="185">
        <f>J196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105</v>
      </c>
      <c r="E72" s="184"/>
      <c r="F72" s="184"/>
      <c r="G72" s="184"/>
      <c r="H72" s="184"/>
      <c r="I72" s="184"/>
      <c r="J72" s="185">
        <f>J265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106</v>
      </c>
      <c r="E73" s="184"/>
      <c r="F73" s="184"/>
      <c r="G73" s="184"/>
      <c r="H73" s="184"/>
      <c r="I73" s="184"/>
      <c r="J73" s="185">
        <f>J267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7"/>
      <c r="D74" s="183" t="s">
        <v>107</v>
      </c>
      <c r="E74" s="184"/>
      <c r="F74" s="184"/>
      <c r="G74" s="184"/>
      <c r="H74" s="184"/>
      <c r="I74" s="184"/>
      <c r="J74" s="185">
        <f>J281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108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71" t="str">
        <f>E7</f>
        <v>DPS Břeclav</v>
      </c>
      <c r="F84" s="34"/>
      <c r="G84" s="34"/>
      <c r="H84" s="34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3"/>
      <c r="C85" s="34" t="s">
        <v>89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40"/>
      <c r="B86" s="41"/>
      <c r="C86" s="42"/>
      <c r="D86" s="42"/>
      <c r="E86" s="171" t="s">
        <v>90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91</v>
      </c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E11</f>
        <v>002.001 - Architektonicko-stavební část</v>
      </c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21</v>
      </c>
      <c r="D90" s="42"/>
      <c r="E90" s="42"/>
      <c r="F90" s="29" t="str">
        <f>F14</f>
        <v>Břeclav</v>
      </c>
      <c r="G90" s="42"/>
      <c r="H90" s="42"/>
      <c r="I90" s="34" t="s">
        <v>23</v>
      </c>
      <c r="J90" s="74" t="str">
        <f>IF(J14="","",J14)</f>
        <v>24. 2. 2023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25</v>
      </c>
      <c r="D92" s="42"/>
      <c r="E92" s="42"/>
      <c r="F92" s="29" t="str">
        <f>E17</f>
        <v xml:space="preserve"> </v>
      </c>
      <c r="G92" s="42"/>
      <c r="H92" s="42"/>
      <c r="I92" s="34" t="s">
        <v>31</v>
      </c>
      <c r="J92" s="38" t="str">
        <f>E23</f>
        <v xml:space="preserve"> 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29</v>
      </c>
      <c r="D93" s="42"/>
      <c r="E93" s="42"/>
      <c r="F93" s="29" t="str">
        <f>IF(E20="","",E20)</f>
        <v>Vyplň údaj</v>
      </c>
      <c r="G93" s="42"/>
      <c r="H93" s="42"/>
      <c r="I93" s="34" t="s">
        <v>33</v>
      </c>
      <c r="J93" s="38" t="str">
        <f>E26</f>
        <v xml:space="preserve"> 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87"/>
      <c r="B95" s="188"/>
      <c r="C95" s="189" t="s">
        <v>109</v>
      </c>
      <c r="D95" s="190" t="s">
        <v>55</v>
      </c>
      <c r="E95" s="190" t="s">
        <v>51</v>
      </c>
      <c r="F95" s="190" t="s">
        <v>52</v>
      </c>
      <c r="G95" s="190" t="s">
        <v>110</v>
      </c>
      <c r="H95" s="190" t="s">
        <v>111</v>
      </c>
      <c r="I95" s="190" t="s">
        <v>112</v>
      </c>
      <c r="J95" s="190" t="s">
        <v>95</v>
      </c>
      <c r="K95" s="191" t="s">
        <v>113</v>
      </c>
      <c r="L95" s="192"/>
      <c r="M95" s="94" t="s">
        <v>19</v>
      </c>
      <c r="N95" s="95" t="s">
        <v>40</v>
      </c>
      <c r="O95" s="95" t="s">
        <v>114</v>
      </c>
      <c r="P95" s="95" t="s">
        <v>115</v>
      </c>
      <c r="Q95" s="95" t="s">
        <v>116</v>
      </c>
      <c r="R95" s="95" t="s">
        <v>117</v>
      </c>
      <c r="S95" s="95" t="s">
        <v>118</v>
      </c>
      <c r="T95" s="96" t="s">
        <v>119</v>
      </c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63" s="2" customFormat="1" ht="22.8" customHeight="1">
      <c r="A96" s="40"/>
      <c r="B96" s="41"/>
      <c r="C96" s="101" t="s">
        <v>120</v>
      </c>
      <c r="D96" s="42"/>
      <c r="E96" s="42"/>
      <c r="F96" s="42"/>
      <c r="G96" s="42"/>
      <c r="H96" s="42"/>
      <c r="I96" s="42"/>
      <c r="J96" s="193">
        <f>BK96</f>
        <v>0</v>
      </c>
      <c r="K96" s="42"/>
      <c r="L96" s="46"/>
      <c r="M96" s="97"/>
      <c r="N96" s="194"/>
      <c r="O96" s="98"/>
      <c r="P96" s="195">
        <f>P97+P178</f>
        <v>0</v>
      </c>
      <c r="Q96" s="98"/>
      <c r="R96" s="195">
        <f>R97+R178</f>
        <v>0.656332</v>
      </c>
      <c r="S96" s="98"/>
      <c r="T96" s="196">
        <f>T97+T178</f>
        <v>1.375282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69</v>
      </c>
      <c r="AU96" s="19" t="s">
        <v>96</v>
      </c>
      <c r="BK96" s="197">
        <f>BK97+BK178</f>
        <v>0</v>
      </c>
    </row>
    <row r="97" spans="1:63" s="12" customFormat="1" ht="25.9" customHeight="1">
      <c r="A97" s="12"/>
      <c r="B97" s="198"/>
      <c r="C97" s="199"/>
      <c r="D97" s="200" t="s">
        <v>69</v>
      </c>
      <c r="E97" s="201" t="s">
        <v>121</v>
      </c>
      <c r="F97" s="201" t="s">
        <v>122</v>
      </c>
      <c r="G97" s="199"/>
      <c r="H97" s="199"/>
      <c r="I97" s="202"/>
      <c r="J97" s="203">
        <f>BK97</f>
        <v>0</v>
      </c>
      <c r="K97" s="199"/>
      <c r="L97" s="204"/>
      <c r="M97" s="205"/>
      <c r="N97" s="206"/>
      <c r="O97" s="206"/>
      <c r="P97" s="207">
        <f>P98+P119+P165+P175</f>
        <v>0</v>
      </c>
      <c r="Q97" s="206"/>
      <c r="R97" s="207">
        <f>R98+R119+R165+R175</f>
        <v>0.308632</v>
      </c>
      <c r="S97" s="206"/>
      <c r="T97" s="208">
        <f>T98+T119+T165+T175</f>
        <v>0.2649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77</v>
      </c>
      <c r="AT97" s="210" t="s">
        <v>69</v>
      </c>
      <c r="AU97" s="210" t="s">
        <v>70</v>
      </c>
      <c r="AY97" s="209" t="s">
        <v>123</v>
      </c>
      <c r="BK97" s="211">
        <f>BK98+BK119+BK165+BK175</f>
        <v>0</v>
      </c>
    </row>
    <row r="98" spans="1:63" s="12" customFormat="1" ht="22.8" customHeight="1">
      <c r="A98" s="12"/>
      <c r="B98" s="198"/>
      <c r="C98" s="199"/>
      <c r="D98" s="200" t="s">
        <v>69</v>
      </c>
      <c r="E98" s="212" t="s">
        <v>124</v>
      </c>
      <c r="F98" s="212" t="s">
        <v>125</v>
      </c>
      <c r="G98" s="199"/>
      <c r="H98" s="199"/>
      <c r="I98" s="202"/>
      <c r="J98" s="213">
        <f>BK98</f>
        <v>0</v>
      </c>
      <c r="K98" s="199"/>
      <c r="L98" s="204"/>
      <c r="M98" s="205"/>
      <c r="N98" s="206"/>
      <c r="O98" s="206"/>
      <c r="P98" s="207">
        <f>SUM(P99:P118)</f>
        <v>0</v>
      </c>
      <c r="Q98" s="206"/>
      <c r="R98" s="207">
        <f>SUM(R99:R118)</f>
        <v>0.281152</v>
      </c>
      <c r="S98" s="206"/>
      <c r="T98" s="208">
        <f>SUM(T99:T118)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77</v>
      </c>
      <c r="AT98" s="210" t="s">
        <v>69</v>
      </c>
      <c r="AU98" s="210" t="s">
        <v>77</v>
      </c>
      <c r="AY98" s="209" t="s">
        <v>123</v>
      </c>
      <c r="BK98" s="211">
        <f>SUM(BK99:BK118)</f>
        <v>0</v>
      </c>
    </row>
    <row r="99" spans="1:65" s="2" customFormat="1" ht="21.75" customHeight="1">
      <c r="A99" s="40"/>
      <c r="B99" s="41"/>
      <c r="C99" s="214" t="s">
        <v>77</v>
      </c>
      <c r="D99" s="214" t="s">
        <v>126</v>
      </c>
      <c r="E99" s="215" t="s">
        <v>127</v>
      </c>
      <c r="F99" s="216" t="s">
        <v>128</v>
      </c>
      <c r="G99" s="217" t="s">
        <v>129</v>
      </c>
      <c r="H99" s="218">
        <v>52.7</v>
      </c>
      <c r="I99" s="219"/>
      <c r="J99" s="220">
        <f>ROUND(I99*H99,2)</f>
        <v>0</v>
      </c>
      <c r="K99" s="216" t="s">
        <v>130</v>
      </c>
      <c r="L99" s="46"/>
      <c r="M99" s="221" t="s">
        <v>19</v>
      </c>
      <c r="N99" s="222" t="s">
        <v>41</v>
      </c>
      <c r="O99" s="86"/>
      <c r="P99" s="223">
        <f>O99*H99</f>
        <v>0</v>
      </c>
      <c r="Q99" s="223">
        <v>0.00376</v>
      </c>
      <c r="R99" s="223">
        <f>Q99*H99</f>
        <v>0.198152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131</v>
      </c>
      <c r="AT99" s="225" t="s">
        <v>126</v>
      </c>
      <c r="AU99" s="225" t="s">
        <v>79</v>
      </c>
      <c r="AY99" s="19" t="s">
        <v>123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77</v>
      </c>
      <c r="BK99" s="226">
        <f>ROUND(I99*H99,2)</f>
        <v>0</v>
      </c>
      <c r="BL99" s="19" t="s">
        <v>131</v>
      </c>
      <c r="BM99" s="225" t="s">
        <v>132</v>
      </c>
    </row>
    <row r="100" spans="1:47" s="2" customFormat="1" ht="12">
      <c r="A100" s="40"/>
      <c r="B100" s="41"/>
      <c r="C100" s="42"/>
      <c r="D100" s="227" t="s">
        <v>133</v>
      </c>
      <c r="E100" s="42"/>
      <c r="F100" s="228" t="s">
        <v>134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133</v>
      </c>
      <c r="AU100" s="19" t="s">
        <v>79</v>
      </c>
    </row>
    <row r="101" spans="1:51" s="13" customFormat="1" ht="12">
      <c r="A101" s="13"/>
      <c r="B101" s="232"/>
      <c r="C101" s="233"/>
      <c r="D101" s="234" t="s">
        <v>135</v>
      </c>
      <c r="E101" s="235" t="s">
        <v>19</v>
      </c>
      <c r="F101" s="236" t="s">
        <v>136</v>
      </c>
      <c r="G101" s="233"/>
      <c r="H101" s="235" t="s">
        <v>19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135</v>
      </c>
      <c r="AU101" s="242" t="s">
        <v>79</v>
      </c>
      <c r="AV101" s="13" t="s">
        <v>77</v>
      </c>
      <c r="AW101" s="13" t="s">
        <v>32</v>
      </c>
      <c r="AX101" s="13" t="s">
        <v>70</v>
      </c>
      <c r="AY101" s="242" t="s">
        <v>123</v>
      </c>
    </row>
    <row r="102" spans="1:51" s="14" customFormat="1" ht="12">
      <c r="A102" s="14"/>
      <c r="B102" s="243"/>
      <c r="C102" s="244"/>
      <c r="D102" s="234" t="s">
        <v>135</v>
      </c>
      <c r="E102" s="245" t="s">
        <v>19</v>
      </c>
      <c r="F102" s="246" t="s">
        <v>137</v>
      </c>
      <c r="G102" s="244"/>
      <c r="H102" s="247">
        <v>13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3" t="s">
        <v>135</v>
      </c>
      <c r="AU102" s="253" t="s">
        <v>79</v>
      </c>
      <c r="AV102" s="14" t="s">
        <v>79</v>
      </c>
      <c r="AW102" s="14" t="s">
        <v>32</v>
      </c>
      <c r="AX102" s="14" t="s">
        <v>70</v>
      </c>
      <c r="AY102" s="253" t="s">
        <v>123</v>
      </c>
    </row>
    <row r="103" spans="1:51" s="14" customFormat="1" ht="12">
      <c r="A103" s="14"/>
      <c r="B103" s="243"/>
      <c r="C103" s="244"/>
      <c r="D103" s="234" t="s">
        <v>135</v>
      </c>
      <c r="E103" s="245" t="s">
        <v>19</v>
      </c>
      <c r="F103" s="246" t="s">
        <v>138</v>
      </c>
      <c r="G103" s="244"/>
      <c r="H103" s="247">
        <v>11.6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135</v>
      </c>
      <c r="AU103" s="253" t="s">
        <v>79</v>
      </c>
      <c r="AV103" s="14" t="s">
        <v>79</v>
      </c>
      <c r="AW103" s="14" t="s">
        <v>32</v>
      </c>
      <c r="AX103" s="14" t="s">
        <v>70</v>
      </c>
      <c r="AY103" s="253" t="s">
        <v>123</v>
      </c>
    </row>
    <row r="104" spans="1:51" s="14" customFormat="1" ht="12">
      <c r="A104" s="14"/>
      <c r="B104" s="243"/>
      <c r="C104" s="244"/>
      <c r="D104" s="234" t="s">
        <v>135</v>
      </c>
      <c r="E104" s="245" t="s">
        <v>19</v>
      </c>
      <c r="F104" s="246" t="s">
        <v>139</v>
      </c>
      <c r="G104" s="244"/>
      <c r="H104" s="247">
        <v>11.6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135</v>
      </c>
      <c r="AU104" s="253" t="s">
        <v>79</v>
      </c>
      <c r="AV104" s="14" t="s">
        <v>79</v>
      </c>
      <c r="AW104" s="14" t="s">
        <v>32</v>
      </c>
      <c r="AX104" s="14" t="s">
        <v>70</v>
      </c>
      <c r="AY104" s="253" t="s">
        <v>123</v>
      </c>
    </row>
    <row r="105" spans="1:51" s="14" customFormat="1" ht="12">
      <c r="A105" s="14"/>
      <c r="B105" s="243"/>
      <c r="C105" s="244"/>
      <c r="D105" s="234" t="s">
        <v>135</v>
      </c>
      <c r="E105" s="245" t="s">
        <v>19</v>
      </c>
      <c r="F105" s="246" t="s">
        <v>140</v>
      </c>
      <c r="G105" s="244"/>
      <c r="H105" s="247">
        <v>11.6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135</v>
      </c>
      <c r="AU105" s="253" t="s">
        <v>79</v>
      </c>
      <c r="AV105" s="14" t="s">
        <v>79</v>
      </c>
      <c r="AW105" s="14" t="s">
        <v>32</v>
      </c>
      <c r="AX105" s="14" t="s">
        <v>70</v>
      </c>
      <c r="AY105" s="253" t="s">
        <v>123</v>
      </c>
    </row>
    <row r="106" spans="1:51" s="14" customFormat="1" ht="12">
      <c r="A106" s="14"/>
      <c r="B106" s="243"/>
      <c r="C106" s="244"/>
      <c r="D106" s="234" t="s">
        <v>135</v>
      </c>
      <c r="E106" s="245" t="s">
        <v>19</v>
      </c>
      <c r="F106" s="246" t="s">
        <v>141</v>
      </c>
      <c r="G106" s="244"/>
      <c r="H106" s="247">
        <v>3.2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3" t="s">
        <v>135</v>
      </c>
      <c r="AU106" s="253" t="s">
        <v>79</v>
      </c>
      <c r="AV106" s="14" t="s">
        <v>79</v>
      </c>
      <c r="AW106" s="14" t="s">
        <v>32</v>
      </c>
      <c r="AX106" s="14" t="s">
        <v>70</v>
      </c>
      <c r="AY106" s="253" t="s">
        <v>123</v>
      </c>
    </row>
    <row r="107" spans="1:51" s="15" customFormat="1" ht="12">
      <c r="A107" s="15"/>
      <c r="B107" s="254"/>
      <c r="C107" s="255"/>
      <c r="D107" s="234" t="s">
        <v>135</v>
      </c>
      <c r="E107" s="256" t="s">
        <v>19</v>
      </c>
      <c r="F107" s="257" t="s">
        <v>142</v>
      </c>
      <c r="G107" s="255"/>
      <c r="H107" s="258">
        <v>51.00000000000001</v>
      </c>
      <c r="I107" s="259"/>
      <c r="J107" s="255"/>
      <c r="K107" s="255"/>
      <c r="L107" s="260"/>
      <c r="M107" s="261"/>
      <c r="N107" s="262"/>
      <c r="O107" s="262"/>
      <c r="P107" s="262"/>
      <c r="Q107" s="262"/>
      <c r="R107" s="262"/>
      <c r="S107" s="262"/>
      <c r="T107" s="263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4" t="s">
        <v>135</v>
      </c>
      <c r="AU107" s="264" t="s">
        <v>79</v>
      </c>
      <c r="AV107" s="15" t="s">
        <v>143</v>
      </c>
      <c r="AW107" s="15" t="s">
        <v>32</v>
      </c>
      <c r="AX107" s="15" t="s">
        <v>70</v>
      </c>
      <c r="AY107" s="264" t="s">
        <v>123</v>
      </c>
    </row>
    <row r="108" spans="1:51" s="14" customFormat="1" ht="12">
      <c r="A108" s="14"/>
      <c r="B108" s="243"/>
      <c r="C108" s="244"/>
      <c r="D108" s="234" t="s">
        <v>135</v>
      </c>
      <c r="E108" s="245" t="s">
        <v>19</v>
      </c>
      <c r="F108" s="246" t="s">
        <v>144</v>
      </c>
      <c r="G108" s="244"/>
      <c r="H108" s="247">
        <v>0.4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3" t="s">
        <v>135</v>
      </c>
      <c r="AU108" s="253" t="s">
        <v>79</v>
      </c>
      <c r="AV108" s="14" t="s">
        <v>79</v>
      </c>
      <c r="AW108" s="14" t="s">
        <v>32</v>
      </c>
      <c r="AX108" s="14" t="s">
        <v>70</v>
      </c>
      <c r="AY108" s="253" t="s">
        <v>123</v>
      </c>
    </row>
    <row r="109" spans="1:51" s="14" customFormat="1" ht="12">
      <c r="A109" s="14"/>
      <c r="B109" s="243"/>
      <c r="C109" s="244"/>
      <c r="D109" s="234" t="s">
        <v>135</v>
      </c>
      <c r="E109" s="245" t="s">
        <v>19</v>
      </c>
      <c r="F109" s="246" t="s">
        <v>145</v>
      </c>
      <c r="G109" s="244"/>
      <c r="H109" s="247">
        <v>0.4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135</v>
      </c>
      <c r="AU109" s="253" t="s">
        <v>79</v>
      </c>
      <c r="AV109" s="14" t="s">
        <v>79</v>
      </c>
      <c r="AW109" s="14" t="s">
        <v>32</v>
      </c>
      <c r="AX109" s="14" t="s">
        <v>70</v>
      </c>
      <c r="AY109" s="253" t="s">
        <v>123</v>
      </c>
    </row>
    <row r="110" spans="1:51" s="14" customFormat="1" ht="12">
      <c r="A110" s="14"/>
      <c r="B110" s="243"/>
      <c r="C110" s="244"/>
      <c r="D110" s="234" t="s">
        <v>135</v>
      </c>
      <c r="E110" s="245" t="s">
        <v>19</v>
      </c>
      <c r="F110" s="246" t="s">
        <v>146</v>
      </c>
      <c r="G110" s="244"/>
      <c r="H110" s="247">
        <v>0.4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135</v>
      </c>
      <c r="AU110" s="253" t="s">
        <v>79</v>
      </c>
      <c r="AV110" s="14" t="s">
        <v>79</v>
      </c>
      <c r="AW110" s="14" t="s">
        <v>32</v>
      </c>
      <c r="AX110" s="14" t="s">
        <v>70</v>
      </c>
      <c r="AY110" s="253" t="s">
        <v>123</v>
      </c>
    </row>
    <row r="111" spans="1:51" s="14" customFormat="1" ht="12">
      <c r="A111" s="14"/>
      <c r="B111" s="243"/>
      <c r="C111" s="244"/>
      <c r="D111" s="234" t="s">
        <v>135</v>
      </c>
      <c r="E111" s="245" t="s">
        <v>19</v>
      </c>
      <c r="F111" s="246" t="s">
        <v>147</v>
      </c>
      <c r="G111" s="244"/>
      <c r="H111" s="247">
        <v>0.4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3" t="s">
        <v>135</v>
      </c>
      <c r="AU111" s="253" t="s">
        <v>79</v>
      </c>
      <c r="AV111" s="14" t="s">
        <v>79</v>
      </c>
      <c r="AW111" s="14" t="s">
        <v>32</v>
      </c>
      <c r="AX111" s="14" t="s">
        <v>70</v>
      </c>
      <c r="AY111" s="253" t="s">
        <v>123</v>
      </c>
    </row>
    <row r="112" spans="1:51" s="14" customFormat="1" ht="12">
      <c r="A112" s="14"/>
      <c r="B112" s="243"/>
      <c r="C112" s="244"/>
      <c r="D112" s="234" t="s">
        <v>135</v>
      </c>
      <c r="E112" s="245" t="s">
        <v>19</v>
      </c>
      <c r="F112" s="246" t="s">
        <v>148</v>
      </c>
      <c r="G112" s="244"/>
      <c r="H112" s="247">
        <v>0.1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135</v>
      </c>
      <c r="AU112" s="253" t="s">
        <v>79</v>
      </c>
      <c r="AV112" s="14" t="s">
        <v>79</v>
      </c>
      <c r="AW112" s="14" t="s">
        <v>32</v>
      </c>
      <c r="AX112" s="14" t="s">
        <v>70</v>
      </c>
      <c r="AY112" s="253" t="s">
        <v>123</v>
      </c>
    </row>
    <row r="113" spans="1:51" s="15" customFormat="1" ht="12">
      <c r="A113" s="15"/>
      <c r="B113" s="254"/>
      <c r="C113" s="255"/>
      <c r="D113" s="234" t="s">
        <v>135</v>
      </c>
      <c r="E113" s="256" t="s">
        <v>19</v>
      </c>
      <c r="F113" s="257" t="s">
        <v>149</v>
      </c>
      <c r="G113" s="255"/>
      <c r="H113" s="258">
        <v>1.7000000000000002</v>
      </c>
      <c r="I113" s="259"/>
      <c r="J113" s="255"/>
      <c r="K113" s="255"/>
      <c r="L113" s="260"/>
      <c r="M113" s="261"/>
      <c r="N113" s="262"/>
      <c r="O113" s="262"/>
      <c r="P113" s="262"/>
      <c r="Q113" s="262"/>
      <c r="R113" s="262"/>
      <c r="S113" s="262"/>
      <c r="T113" s="263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4" t="s">
        <v>135</v>
      </c>
      <c r="AU113" s="264" t="s">
        <v>79</v>
      </c>
      <c r="AV113" s="15" t="s">
        <v>143</v>
      </c>
      <c r="AW113" s="15" t="s">
        <v>32</v>
      </c>
      <c r="AX113" s="15" t="s">
        <v>70</v>
      </c>
      <c r="AY113" s="264" t="s">
        <v>123</v>
      </c>
    </row>
    <row r="114" spans="1:51" s="16" customFormat="1" ht="12">
      <c r="A114" s="16"/>
      <c r="B114" s="265"/>
      <c r="C114" s="266"/>
      <c r="D114" s="234" t="s">
        <v>135</v>
      </c>
      <c r="E114" s="267" t="s">
        <v>19</v>
      </c>
      <c r="F114" s="268" t="s">
        <v>150</v>
      </c>
      <c r="G114" s="266"/>
      <c r="H114" s="269">
        <v>52.7</v>
      </c>
      <c r="I114" s="270"/>
      <c r="J114" s="266"/>
      <c r="K114" s="266"/>
      <c r="L114" s="271"/>
      <c r="M114" s="272"/>
      <c r="N114" s="273"/>
      <c r="O114" s="273"/>
      <c r="P114" s="273"/>
      <c r="Q114" s="273"/>
      <c r="R114" s="273"/>
      <c r="S114" s="273"/>
      <c r="T114" s="274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75" t="s">
        <v>135</v>
      </c>
      <c r="AU114" s="275" t="s">
        <v>79</v>
      </c>
      <c r="AV114" s="16" t="s">
        <v>131</v>
      </c>
      <c r="AW114" s="16" t="s">
        <v>32</v>
      </c>
      <c r="AX114" s="16" t="s">
        <v>77</v>
      </c>
      <c r="AY114" s="275" t="s">
        <v>123</v>
      </c>
    </row>
    <row r="115" spans="1:65" s="2" customFormat="1" ht="21.75" customHeight="1">
      <c r="A115" s="40"/>
      <c r="B115" s="41"/>
      <c r="C115" s="214" t="s">
        <v>79</v>
      </c>
      <c r="D115" s="214" t="s">
        <v>126</v>
      </c>
      <c r="E115" s="215" t="s">
        <v>151</v>
      </c>
      <c r="F115" s="216" t="s">
        <v>152</v>
      </c>
      <c r="G115" s="217" t="s">
        <v>129</v>
      </c>
      <c r="H115" s="218">
        <v>2</v>
      </c>
      <c r="I115" s="219"/>
      <c r="J115" s="220">
        <f>ROUND(I115*H115,2)</f>
        <v>0</v>
      </c>
      <c r="K115" s="216" t="s">
        <v>130</v>
      </c>
      <c r="L115" s="46"/>
      <c r="M115" s="221" t="s">
        <v>19</v>
      </c>
      <c r="N115" s="222" t="s">
        <v>41</v>
      </c>
      <c r="O115" s="86"/>
      <c r="P115" s="223">
        <f>O115*H115</f>
        <v>0</v>
      </c>
      <c r="Q115" s="223">
        <v>0.0415</v>
      </c>
      <c r="R115" s="223">
        <f>Q115*H115</f>
        <v>0.083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131</v>
      </c>
      <c r="AT115" s="225" t="s">
        <v>126</v>
      </c>
      <c r="AU115" s="225" t="s">
        <v>79</v>
      </c>
      <c r="AY115" s="19" t="s">
        <v>123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77</v>
      </c>
      <c r="BK115" s="226">
        <f>ROUND(I115*H115,2)</f>
        <v>0</v>
      </c>
      <c r="BL115" s="19" t="s">
        <v>131</v>
      </c>
      <c r="BM115" s="225" t="s">
        <v>153</v>
      </c>
    </row>
    <row r="116" spans="1:47" s="2" customFormat="1" ht="12">
      <c r="A116" s="40"/>
      <c r="B116" s="41"/>
      <c r="C116" s="42"/>
      <c r="D116" s="227" t="s">
        <v>133</v>
      </c>
      <c r="E116" s="42"/>
      <c r="F116" s="228" t="s">
        <v>154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133</v>
      </c>
      <c r="AU116" s="19" t="s">
        <v>79</v>
      </c>
    </row>
    <row r="117" spans="1:51" s="14" customFormat="1" ht="12">
      <c r="A117" s="14"/>
      <c r="B117" s="243"/>
      <c r="C117" s="244"/>
      <c r="D117" s="234" t="s">
        <v>135</v>
      </c>
      <c r="E117" s="245" t="s">
        <v>19</v>
      </c>
      <c r="F117" s="246" t="s">
        <v>155</v>
      </c>
      <c r="G117" s="244"/>
      <c r="H117" s="247">
        <v>2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135</v>
      </c>
      <c r="AU117" s="253" t="s">
        <v>79</v>
      </c>
      <c r="AV117" s="14" t="s">
        <v>79</v>
      </c>
      <c r="AW117" s="14" t="s">
        <v>32</v>
      </c>
      <c r="AX117" s="14" t="s">
        <v>70</v>
      </c>
      <c r="AY117" s="253" t="s">
        <v>123</v>
      </c>
    </row>
    <row r="118" spans="1:51" s="16" customFormat="1" ht="12">
      <c r="A118" s="16"/>
      <c r="B118" s="265"/>
      <c r="C118" s="266"/>
      <c r="D118" s="234" t="s">
        <v>135</v>
      </c>
      <c r="E118" s="267" t="s">
        <v>19</v>
      </c>
      <c r="F118" s="268" t="s">
        <v>150</v>
      </c>
      <c r="G118" s="266"/>
      <c r="H118" s="269">
        <v>2</v>
      </c>
      <c r="I118" s="270"/>
      <c r="J118" s="266"/>
      <c r="K118" s="266"/>
      <c r="L118" s="271"/>
      <c r="M118" s="272"/>
      <c r="N118" s="273"/>
      <c r="O118" s="273"/>
      <c r="P118" s="273"/>
      <c r="Q118" s="273"/>
      <c r="R118" s="273"/>
      <c r="S118" s="273"/>
      <c r="T118" s="274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75" t="s">
        <v>135</v>
      </c>
      <c r="AU118" s="275" t="s">
        <v>79</v>
      </c>
      <c r="AV118" s="16" t="s">
        <v>131</v>
      </c>
      <c r="AW118" s="16" t="s">
        <v>32</v>
      </c>
      <c r="AX118" s="16" t="s">
        <v>77</v>
      </c>
      <c r="AY118" s="275" t="s">
        <v>123</v>
      </c>
    </row>
    <row r="119" spans="1:63" s="12" customFormat="1" ht="22.8" customHeight="1">
      <c r="A119" s="12"/>
      <c r="B119" s="198"/>
      <c r="C119" s="199"/>
      <c r="D119" s="200" t="s">
        <v>69</v>
      </c>
      <c r="E119" s="212" t="s">
        <v>156</v>
      </c>
      <c r="F119" s="212" t="s">
        <v>157</v>
      </c>
      <c r="G119" s="199"/>
      <c r="H119" s="199"/>
      <c r="I119" s="202"/>
      <c r="J119" s="213">
        <f>BK119</f>
        <v>0</v>
      </c>
      <c r="K119" s="199"/>
      <c r="L119" s="204"/>
      <c r="M119" s="205"/>
      <c r="N119" s="206"/>
      <c r="O119" s="206"/>
      <c r="P119" s="207">
        <f>SUM(P120:P164)</f>
        <v>0</v>
      </c>
      <c r="Q119" s="206"/>
      <c r="R119" s="207">
        <f>SUM(R120:R164)</f>
        <v>0.02748</v>
      </c>
      <c r="S119" s="206"/>
      <c r="T119" s="208">
        <f>SUM(T120:T164)</f>
        <v>0.2649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9" t="s">
        <v>77</v>
      </c>
      <c r="AT119" s="210" t="s">
        <v>69</v>
      </c>
      <c r="AU119" s="210" t="s">
        <v>77</v>
      </c>
      <c r="AY119" s="209" t="s">
        <v>123</v>
      </c>
      <c r="BK119" s="211">
        <f>SUM(BK120:BK164)</f>
        <v>0</v>
      </c>
    </row>
    <row r="120" spans="1:65" s="2" customFormat="1" ht="24.15" customHeight="1">
      <c r="A120" s="40"/>
      <c r="B120" s="41"/>
      <c r="C120" s="214" t="s">
        <v>143</v>
      </c>
      <c r="D120" s="214" t="s">
        <v>126</v>
      </c>
      <c r="E120" s="215" t="s">
        <v>158</v>
      </c>
      <c r="F120" s="216" t="s">
        <v>159</v>
      </c>
      <c r="G120" s="217" t="s">
        <v>160</v>
      </c>
      <c r="H120" s="218">
        <v>150</v>
      </c>
      <c r="I120" s="219"/>
      <c r="J120" s="220">
        <f>ROUND(I120*H120,2)</f>
        <v>0</v>
      </c>
      <c r="K120" s="216" t="s">
        <v>130</v>
      </c>
      <c r="L120" s="46"/>
      <c r="M120" s="221" t="s">
        <v>19</v>
      </c>
      <c r="N120" s="222" t="s">
        <v>41</v>
      </c>
      <c r="O120" s="86"/>
      <c r="P120" s="223">
        <f>O120*H120</f>
        <v>0</v>
      </c>
      <c r="Q120" s="223">
        <v>0.00013</v>
      </c>
      <c r="R120" s="223">
        <f>Q120*H120</f>
        <v>0.0195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131</v>
      </c>
      <c r="AT120" s="225" t="s">
        <v>126</v>
      </c>
      <c r="AU120" s="225" t="s">
        <v>79</v>
      </c>
      <c r="AY120" s="19" t="s">
        <v>123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77</v>
      </c>
      <c r="BK120" s="226">
        <f>ROUND(I120*H120,2)</f>
        <v>0</v>
      </c>
      <c r="BL120" s="19" t="s">
        <v>131</v>
      </c>
      <c r="BM120" s="225" t="s">
        <v>161</v>
      </c>
    </row>
    <row r="121" spans="1:47" s="2" customFormat="1" ht="12">
      <c r="A121" s="40"/>
      <c r="B121" s="41"/>
      <c r="C121" s="42"/>
      <c r="D121" s="227" t="s">
        <v>133</v>
      </c>
      <c r="E121" s="42"/>
      <c r="F121" s="228" t="s">
        <v>162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133</v>
      </c>
      <c r="AU121" s="19" t="s">
        <v>79</v>
      </c>
    </row>
    <row r="122" spans="1:51" s="14" customFormat="1" ht="12">
      <c r="A122" s="14"/>
      <c r="B122" s="243"/>
      <c r="C122" s="244"/>
      <c r="D122" s="234" t="s">
        <v>135</v>
      </c>
      <c r="E122" s="245" t="s">
        <v>19</v>
      </c>
      <c r="F122" s="246" t="s">
        <v>163</v>
      </c>
      <c r="G122" s="244"/>
      <c r="H122" s="247">
        <v>150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135</v>
      </c>
      <c r="AU122" s="253" t="s">
        <v>79</v>
      </c>
      <c r="AV122" s="14" t="s">
        <v>79</v>
      </c>
      <c r="AW122" s="14" t="s">
        <v>32</v>
      </c>
      <c r="AX122" s="14" t="s">
        <v>70</v>
      </c>
      <c r="AY122" s="253" t="s">
        <v>123</v>
      </c>
    </row>
    <row r="123" spans="1:51" s="16" customFormat="1" ht="12">
      <c r="A123" s="16"/>
      <c r="B123" s="265"/>
      <c r="C123" s="266"/>
      <c r="D123" s="234" t="s">
        <v>135</v>
      </c>
      <c r="E123" s="267" t="s">
        <v>19</v>
      </c>
      <c r="F123" s="268" t="s">
        <v>150</v>
      </c>
      <c r="G123" s="266"/>
      <c r="H123" s="269">
        <v>150</v>
      </c>
      <c r="I123" s="270"/>
      <c r="J123" s="266"/>
      <c r="K123" s="266"/>
      <c r="L123" s="271"/>
      <c r="M123" s="272"/>
      <c r="N123" s="273"/>
      <c r="O123" s="273"/>
      <c r="P123" s="273"/>
      <c r="Q123" s="273"/>
      <c r="R123" s="273"/>
      <c r="S123" s="273"/>
      <c r="T123" s="274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75" t="s">
        <v>135</v>
      </c>
      <c r="AU123" s="275" t="s">
        <v>79</v>
      </c>
      <c r="AV123" s="16" t="s">
        <v>131</v>
      </c>
      <c r="AW123" s="16" t="s">
        <v>32</v>
      </c>
      <c r="AX123" s="16" t="s">
        <v>77</v>
      </c>
      <c r="AY123" s="275" t="s">
        <v>123</v>
      </c>
    </row>
    <row r="124" spans="1:65" s="2" customFormat="1" ht="24.15" customHeight="1">
      <c r="A124" s="40"/>
      <c r="B124" s="41"/>
      <c r="C124" s="214" t="s">
        <v>131</v>
      </c>
      <c r="D124" s="214" t="s">
        <v>126</v>
      </c>
      <c r="E124" s="215" t="s">
        <v>164</v>
      </c>
      <c r="F124" s="216" t="s">
        <v>165</v>
      </c>
      <c r="G124" s="217" t="s">
        <v>160</v>
      </c>
      <c r="H124" s="218">
        <v>150</v>
      </c>
      <c r="I124" s="219"/>
      <c r="J124" s="220">
        <f>ROUND(I124*H124,2)</f>
        <v>0</v>
      </c>
      <c r="K124" s="216" t="s">
        <v>130</v>
      </c>
      <c r="L124" s="46"/>
      <c r="M124" s="221" t="s">
        <v>19</v>
      </c>
      <c r="N124" s="222" t="s">
        <v>41</v>
      </c>
      <c r="O124" s="86"/>
      <c r="P124" s="223">
        <f>O124*H124</f>
        <v>0</v>
      </c>
      <c r="Q124" s="223">
        <v>4E-05</v>
      </c>
      <c r="R124" s="223">
        <f>Q124*H124</f>
        <v>0.006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131</v>
      </c>
      <c r="AT124" s="225" t="s">
        <v>126</v>
      </c>
      <c r="AU124" s="225" t="s">
        <v>79</v>
      </c>
      <c r="AY124" s="19" t="s">
        <v>123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77</v>
      </c>
      <c r="BK124" s="226">
        <f>ROUND(I124*H124,2)</f>
        <v>0</v>
      </c>
      <c r="BL124" s="19" t="s">
        <v>131</v>
      </c>
      <c r="BM124" s="225" t="s">
        <v>166</v>
      </c>
    </row>
    <row r="125" spans="1:47" s="2" customFormat="1" ht="12">
      <c r="A125" s="40"/>
      <c r="B125" s="41"/>
      <c r="C125" s="42"/>
      <c r="D125" s="227" t="s">
        <v>133</v>
      </c>
      <c r="E125" s="42"/>
      <c r="F125" s="228" t="s">
        <v>167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133</v>
      </c>
      <c r="AU125" s="19" t="s">
        <v>79</v>
      </c>
    </row>
    <row r="126" spans="1:51" s="14" customFormat="1" ht="12">
      <c r="A126" s="14"/>
      <c r="B126" s="243"/>
      <c r="C126" s="244"/>
      <c r="D126" s="234" t="s">
        <v>135</v>
      </c>
      <c r="E126" s="245" t="s">
        <v>19</v>
      </c>
      <c r="F126" s="246" t="s">
        <v>168</v>
      </c>
      <c r="G126" s="244"/>
      <c r="H126" s="247">
        <v>150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135</v>
      </c>
      <c r="AU126" s="253" t="s">
        <v>79</v>
      </c>
      <c r="AV126" s="14" t="s">
        <v>79</v>
      </c>
      <c r="AW126" s="14" t="s">
        <v>32</v>
      </c>
      <c r="AX126" s="14" t="s">
        <v>70</v>
      </c>
      <c r="AY126" s="253" t="s">
        <v>123</v>
      </c>
    </row>
    <row r="127" spans="1:51" s="16" customFormat="1" ht="12">
      <c r="A127" s="16"/>
      <c r="B127" s="265"/>
      <c r="C127" s="266"/>
      <c r="D127" s="234" t="s">
        <v>135</v>
      </c>
      <c r="E127" s="267" t="s">
        <v>19</v>
      </c>
      <c r="F127" s="268" t="s">
        <v>150</v>
      </c>
      <c r="G127" s="266"/>
      <c r="H127" s="269">
        <v>150</v>
      </c>
      <c r="I127" s="270"/>
      <c r="J127" s="266"/>
      <c r="K127" s="266"/>
      <c r="L127" s="271"/>
      <c r="M127" s="272"/>
      <c r="N127" s="273"/>
      <c r="O127" s="273"/>
      <c r="P127" s="273"/>
      <c r="Q127" s="273"/>
      <c r="R127" s="273"/>
      <c r="S127" s="273"/>
      <c r="T127" s="274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5" t="s">
        <v>135</v>
      </c>
      <c r="AU127" s="275" t="s">
        <v>79</v>
      </c>
      <c r="AV127" s="16" t="s">
        <v>131</v>
      </c>
      <c r="AW127" s="16" t="s">
        <v>32</v>
      </c>
      <c r="AX127" s="16" t="s">
        <v>77</v>
      </c>
      <c r="AY127" s="275" t="s">
        <v>123</v>
      </c>
    </row>
    <row r="128" spans="1:65" s="2" customFormat="1" ht="24.15" customHeight="1">
      <c r="A128" s="40"/>
      <c r="B128" s="41"/>
      <c r="C128" s="214" t="s">
        <v>169</v>
      </c>
      <c r="D128" s="214" t="s">
        <v>126</v>
      </c>
      <c r="E128" s="215" t="s">
        <v>170</v>
      </c>
      <c r="F128" s="216" t="s">
        <v>171</v>
      </c>
      <c r="G128" s="217" t="s">
        <v>160</v>
      </c>
      <c r="H128" s="218">
        <v>0.56</v>
      </c>
      <c r="I128" s="219"/>
      <c r="J128" s="220">
        <f>ROUND(I128*H128,2)</f>
        <v>0</v>
      </c>
      <c r="K128" s="216" t="s">
        <v>130</v>
      </c>
      <c r="L128" s="46"/>
      <c r="M128" s="221" t="s">
        <v>19</v>
      </c>
      <c r="N128" s="222" t="s">
        <v>41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0.165</v>
      </c>
      <c r="T128" s="224">
        <f>S128*H128</f>
        <v>0.09240000000000001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131</v>
      </c>
      <c r="AT128" s="225" t="s">
        <v>126</v>
      </c>
      <c r="AU128" s="225" t="s">
        <v>79</v>
      </c>
      <c r="AY128" s="19" t="s">
        <v>123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77</v>
      </c>
      <c r="BK128" s="226">
        <f>ROUND(I128*H128,2)</f>
        <v>0</v>
      </c>
      <c r="BL128" s="19" t="s">
        <v>131</v>
      </c>
      <c r="BM128" s="225" t="s">
        <v>172</v>
      </c>
    </row>
    <row r="129" spans="1:47" s="2" customFormat="1" ht="12">
      <c r="A129" s="40"/>
      <c r="B129" s="41"/>
      <c r="C129" s="42"/>
      <c r="D129" s="227" t="s">
        <v>133</v>
      </c>
      <c r="E129" s="42"/>
      <c r="F129" s="228" t="s">
        <v>173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133</v>
      </c>
      <c r="AU129" s="19" t="s">
        <v>79</v>
      </c>
    </row>
    <row r="130" spans="1:51" s="14" customFormat="1" ht="12">
      <c r="A130" s="14"/>
      <c r="B130" s="243"/>
      <c r="C130" s="244"/>
      <c r="D130" s="234" t="s">
        <v>135</v>
      </c>
      <c r="E130" s="245" t="s">
        <v>19</v>
      </c>
      <c r="F130" s="246" t="s">
        <v>174</v>
      </c>
      <c r="G130" s="244"/>
      <c r="H130" s="247">
        <v>0.56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135</v>
      </c>
      <c r="AU130" s="253" t="s">
        <v>79</v>
      </c>
      <c r="AV130" s="14" t="s">
        <v>79</v>
      </c>
      <c r="AW130" s="14" t="s">
        <v>32</v>
      </c>
      <c r="AX130" s="14" t="s">
        <v>70</v>
      </c>
      <c r="AY130" s="253" t="s">
        <v>123</v>
      </c>
    </row>
    <row r="131" spans="1:51" s="16" customFormat="1" ht="12">
      <c r="A131" s="16"/>
      <c r="B131" s="265"/>
      <c r="C131" s="266"/>
      <c r="D131" s="234" t="s">
        <v>135</v>
      </c>
      <c r="E131" s="267" t="s">
        <v>19</v>
      </c>
      <c r="F131" s="268" t="s">
        <v>150</v>
      </c>
      <c r="G131" s="266"/>
      <c r="H131" s="269">
        <v>0.56</v>
      </c>
      <c r="I131" s="270"/>
      <c r="J131" s="266"/>
      <c r="K131" s="266"/>
      <c r="L131" s="271"/>
      <c r="M131" s="272"/>
      <c r="N131" s="273"/>
      <c r="O131" s="273"/>
      <c r="P131" s="273"/>
      <c r="Q131" s="273"/>
      <c r="R131" s="273"/>
      <c r="S131" s="273"/>
      <c r="T131" s="274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5" t="s">
        <v>135</v>
      </c>
      <c r="AU131" s="275" t="s">
        <v>79</v>
      </c>
      <c r="AV131" s="16" t="s">
        <v>131</v>
      </c>
      <c r="AW131" s="16" t="s">
        <v>32</v>
      </c>
      <c r="AX131" s="16" t="s">
        <v>77</v>
      </c>
      <c r="AY131" s="275" t="s">
        <v>123</v>
      </c>
    </row>
    <row r="132" spans="1:65" s="2" customFormat="1" ht="24.15" customHeight="1">
      <c r="A132" s="40"/>
      <c r="B132" s="41"/>
      <c r="C132" s="214" t="s">
        <v>124</v>
      </c>
      <c r="D132" s="214" t="s">
        <v>126</v>
      </c>
      <c r="E132" s="215" t="s">
        <v>175</v>
      </c>
      <c r="F132" s="216" t="s">
        <v>176</v>
      </c>
      <c r="G132" s="217" t="s">
        <v>129</v>
      </c>
      <c r="H132" s="218">
        <v>1</v>
      </c>
      <c r="I132" s="219"/>
      <c r="J132" s="220">
        <f>ROUND(I132*H132,2)</f>
        <v>0</v>
      </c>
      <c r="K132" s="216" t="s">
        <v>130</v>
      </c>
      <c r="L132" s="46"/>
      <c r="M132" s="221" t="s">
        <v>19</v>
      </c>
      <c r="N132" s="222" t="s">
        <v>41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0.031</v>
      </c>
      <c r="T132" s="224">
        <f>S132*H132</f>
        <v>0.031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131</v>
      </c>
      <c r="AT132" s="225" t="s">
        <v>126</v>
      </c>
      <c r="AU132" s="225" t="s">
        <v>79</v>
      </c>
      <c r="AY132" s="19" t="s">
        <v>123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77</v>
      </c>
      <c r="BK132" s="226">
        <f>ROUND(I132*H132,2)</f>
        <v>0</v>
      </c>
      <c r="BL132" s="19" t="s">
        <v>131</v>
      </c>
      <c r="BM132" s="225" t="s">
        <v>177</v>
      </c>
    </row>
    <row r="133" spans="1:47" s="2" customFormat="1" ht="12">
      <c r="A133" s="40"/>
      <c r="B133" s="41"/>
      <c r="C133" s="42"/>
      <c r="D133" s="227" t="s">
        <v>133</v>
      </c>
      <c r="E133" s="42"/>
      <c r="F133" s="228" t="s">
        <v>178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133</v>
      </c>
      <c r="AU133" s="19" t="s">
        <v>79</v>
      </c>
    </row>
    <row r="134" spans="1:51" s="14" customFormat="1" ht="12">
      <c r="A134" s="14"/>
      <c r="B134" s="243"/>
      <c r="C134" s="244"/>
      <c r="D134" s="234" t="s">
        <v>135</v>
      </c>
      <c r="E134" s="245" t="s">
        <v>19</v>
      </c>
      <c r="F134" s="246" t="s">
        <v>179</v>
      </c>
      <c r="G134" s="244"/>
      <c r="H134" s="247">
        <v>1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135</v>
      </c>
      <c r="AU134" s="253" t="s">
        <v>79</v>
      </c>
      <c r="AV134" s="14" t="s">
        <v>79</v>
      </c>
      <c r="AW134" s="14" t="s">
        <v>32</v>
      </c>
      <c r="AX134" s="14" t="s">
        <v>70</v>
      </c>
      <c r="AY134" s="253" t="s">
        <v>123</v>
      </c>
    </row>
    <row r="135" spans="1:51" s="16" customFormat="1" ht="12">
      <c r="A135" s="16"/>
      <c r="B135" s="265"/>
      <c r="C135" s="266"/>
      <c r="D135" s="234" t="s">
        <v>135</v>
      </c>
      <c r="E135" s="267" t="s">
        <v>19</v>
      </c>
      <c r="F135" s="268" t="s">
        <v>150</v>
      </c>
      <c r="G135" s="266"/>
      <c r="H135" s="269">
        <v>1</v>
      </c>
      <c r="I135" s="270"/>
      <c r="J135" s="266"/>
      <c r="K135" s="266"/>
      <c r="L135" s="271"/>
      <c r="M135" s="272"/>
      <c r="N135" s="273"/>
      <c r="O135" s="273"/>
      <c r="P135" s="273"/>
      <c r="Q135" s="273"/>
      <c r="R135" s="273"/>
      <c r="S135" s="273"/>
      <c r="T135" s="274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75" t="s">
        <v>135</v>
      </c>
      <c r="AU135" s="275" t="s">
        <v>79</v>
      </c>
      <c r="AV135" s="16" t="s">
        <v>131</v>
      </c>
      <c r="AW135" s="16" t="s">
        <v>32</v>
      </c>
      <c r="AX135" s="16" t="s">
        <v>77</v>
      </c>
      <c r="AY135" s="275" t="s">
        <v>123</v>
      </c>
    </row>
    <row r="136" spans="1:65" s="2" customFormat="1" ht="16.5" customHeight="1">
      <c r="A136" s="40"/>
      <c r="B136" s="41"/>
      <c r="C136" s="214" t="s">
        <v>180</v>
      </c>
      <c r="D136" s="214" t="s">
        <v>126</v>
      </c>
      <c r="E136" s="215" t="s">
        <v>181</v>
      </c>
      <c r="F136" s="216" t="s">
        <v>182</v>
      </c>
      <c r="G136" s="217" t="s">
        <v>183</v>
      </c>
      <c r="H136" s="218">
        <v>45.25</v>
      </c>
      <c r="I136" s="219"/>
      <c r="J136" s="220">
        <f>ROUND(I136*H136,2)</f>
        <v>0</v>
      </c>
      <c r="K136" s="216" t="s">
        <v>130</v>
      </c>
      <c r="L136" s="46"/>
      <c r="M136" s="221" t="s">
        <v>19</v>
      </c>
      <c r="N136" s="222" t="s">
        <v>41</v>
      </c>
      <c r="O136" s="86"/>
      <c r="P136" s="223">
        <f>O136*H136</f>
        <v>0</v>
      </c>
      <c r="Q136" s="223">
        <v>4E-05</v>
      </c>
      <c r="R136" s="223">
        <f>Q136*H136</f>
        <v>0.0018100000000000002</v>
      </c>
      <c r="S136" s="223">
        <v>0.001</v>
      </c>
      <c r="T136" s="224">
        <f>S136*H136</f>
        <v>0.04525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131</v>
      </c>
      <c r="AT136" s="225" t="s">
        <v>126</v>
      </c>
      <c r="AU136" s="225" t="s">
        <v>79</v>
      </c>
      <c r="AY136" s="19" t="s">
        <v>123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77</v>
      </c>
      <c r="BK136" s="226">
        <f>ROUND(I136*H136,2)</f>
        <v>0</v>
      </c>
      <c r="BL136" s="19" t="s">
        <v>131</v>
      </c>
      <c r="BM136" s="225" t="s">
        <v>184</v>
      </c>
    </row>
    <row r="137" spans="1:47" s="2" customFormat="1" ht="12">
      <c r="A137" s="40"/>
      <c r="B137" s="41"/>
      <c r="C137" s="42"/>
      <c r="D137" s="227" t="s">
        <v>133</v>
      </c>
      <c r="E137" s="42"/>
      <c r="F137" s="228" t="s">
        <v>185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133</v>
      </c>
      <c r="AU137" s="19" t="s">
        <v>79</v>
      </c>
    </row>
    <row r="138" spans="1:51" s="14" customFormat="1" ht="12">
      <c r="A138" s="14"/>
      <c r="B138" s="243"/>
      <c r="C138" s="244"/>
      <c r="D138" s="234" t="s">
        <v>135</v>
      </c>
      <c r="E138" s="245" t="s">
        <v>19</v>
      </c>
      <c r="F138" s="246" t="s">
        <v>186</v>
      </c>
      <c r="G138" s="244"/>
      <c r="H138" s="247">
        <v>12.1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135</v>
      </c>
      <c r="AU138" s="253" t="s">
        <v>79</v>
      </c>
      <c r="AV138" s="14" t="s">
        <v>79</v>
      </c>
      <c r="AW138" s="14" t="s">
        <v>32</v>
      </c>
      <c r="AX138" s="14" t="s">
        <v>70</v>
      </c>
      <c r="AY138" s="253" t="s">
        <v>123</v>
      </c>
    </row>
    <row r="139" spans="1:51" s="14" customFormat="1" ht="12">
      <c r="A139" s="14"/>
      <c r="B139" s="243"/>
      <c r="C139" s="244"/>
      <c r="D139" s="234" t="s">
        <v>135</v>
      </c>
      <c r="E139" s="245" t="s">
        <v>19</v>
      </c>
      <c r="F139" s="246" t="s">
        <v>187</v>
      </c>
      <c r="G139" s="244"/>
      <c r="H139" s="247">
        <v>9.55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135</v>
      </c>
      <c r="AU139" s="253" t="s">
        <v>79</v>
      </c>
      <c r="AV139" s="14" t="s">
        <v>79</v>
      </c>
      <c r="AW139" s="14" t="s">
        <v>32</v>
      </c>
      <c r="AX139" s="14" t="s">
        <v>70</v>
      </c>
      <c r="AY139" s="253" t="s">
        <v>123</v>
      </c>
    </row>
    <row r="140" spans="1:51" s="14" customFormat="1" ht="12">
      <c r="A140" s="14"/>
      <c r="B140" s="243"/>
      <c r="C140" s="244"/>
      <c r="D140" s="234" t="s">
        <v>135</v>
      </c>
      <c r="E140" s="245" t="s">
        <v>19</v>
      </c>
      <c r="F140" s="246" t="s">
        <v>188</v>
      </c>
      <c r="G140" s="244"/>
      <c r="H140" s="247">
        <v>9.55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135</v>
      </c>
      <c r="AU140" s="253" t="s">
        <v>79</v>
      </c>
      <c r="AV140" s="14" t="s">
        <v>79</v>
      </c>
      <c r="AW140" s="14" t="s">
        <v>32</v>
      </c>
      <c r="AX140" s="14" t="s">
        <v>70</v>
      </c>
      <c r="AY140" s="253" t="s">
        <v>123</v>
      </c>
    </row>
    <row r="141" spans="1:51" s="14" customFormat="1" ht="12">
      <c r="A141" s="14"/>
      <c r="B141" s="243"/>
      <c r="C141" s="244"/>
      <c r="D141" s="234" t="s">
        <v>135</v>
      </c>
      <c r="E141" s="245" t="s">
        <v>19</v>
      </c>
      <c r="F141" s="246" t="s">
        <v>189</v>
      </c>
      <c r="G141" s="244"/>
      <c r="H141" s="247">
        <v>9.55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135</v>
      </c>
      <c r="AU141" s="253" t="s">
        <v>79</v>
      </c>
      <c r="AV141" s="14" t="s">
        <v>79</v>
      </c>
      <c r="AW141" s="14" t="s">
        <v>32</v>
      </c>
      <c r="AX141" s="14" t="s">
        <v>70</v>
      </c>
      <c r="AY141" s="253" t="s">
        <v>123</v>
      </c>
    </row>
    <row r="142" spans="1:51" s="14" customFormat="1" ht="12">
      <c r="A142" s="14"/>
      <c r="B142" s="243"/>
      <c r="C142" s="244"/>
      <c r="D142" s="234" t="s">
        <v>135</v>
      </c>
      <c r="E142" s="245" t="s">
        <v>19</v>
      </c>
      <c r="F142" s="246" t="s">
        <v>190</v>
      </c>
      <c r="G142" s="244"/>
      <c r="H142" s="247">
        <v>4.5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135</v>
      </c>
      <c r="AU142" s="253" t="s">
        <v>79</v>
      </c>
      <c r="AV142" s="14" t="s">
        <v>79</v>
      </c>
      <c r="AW142" s="14" t="s">
        <v>32</v>
      </c>
      <c r="AX142" s="14" t="s">
        <v>70</v>
      </c>
      <c r="AY142" s="253" t="s">
        <v>123</v>
      </c>
    </row>
    <row r="143" spans="1:51" s="16" customFormat="1" ht="12">
      <c r="A143" s="16"/>
      <c r="B143" s="265"/>
      <c r="C143" s="266"/>
      <c r="D143" s="234" t="s">
        <v>135</v>
      </c>
      <c r="E143" s="267" t="s">
        <v>19</v>
      </c>
      <c r="F143" s="268" t="s">
        <v>150</v>
      </c>
      <c r="G143" s="266"/>
      <c r="H143" s="269">
        <v>45.25</v>
      </c>
      <c r="I143" s="270"/>
      <c r="J143" s="266"/>
      <c r="K143" s="266"/>
      <c r="L143" s="271"/>
      <c r="M143" s="272"/>
      <c r="N143" s="273"/>
      <c r="O143" s="273"/>
      <c r="P143" s="273"/>
      <c r="Q143" s="273"/>
      <c r="R143" s="273"/>
      <c r="S143" s="273"/>
      <c r="T143" s="274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75" t="s">
        <v>135</v>
      </c>
      <c r="AU143" s="275" t="s">
        <v>79</v>
      </c>
      <c r="AV143" s="16" t="s">
        <v>131</v>
      </c>
      <c r="AW143" s="16" t="s">
        <v>32</v>
      </c>
      <c r="AX143" s="16" t="s">
        <v>77</v>
      </c>
      <c r="AY143" s="275" t="s">
        <v>123</v>
      </c>
    </row>
    <row r="144" spans="1:65" s="2" customFormat="1" ht="24.15" customHeight="1">
      <c r="A144" s="40"/>
      <c r="B144" s="41"/>
      <c r="C144" s="214" t="s">
        <v>191</v>
      </c>
      <c r="D144" s="214" t="s">
        <v>126</v>
      </c>
      <c r="E144" s="215" t="s">
        <v>192</v>
      </c>
      <c r="F144" s="216" t="s">
        <v>193</v>
      </c>
      <c r="G144" s="217" t="s">
        <v>183</v>
      </c>
      <c r="H144" s="218">
        <v>4.25</v>
      </c>
      <c r="I144" s="219"/>
      <c r="J144" s="220">
        <f>ROUND(I144*H144,2)</f>
        <v>0</v>
      </c>
      <c r="K144" s="216" t="s">
        <v>130</v>
      </c>
      <c r="L144" s="46"/>
      <c r="M144" s="221" t="s">
        <v>19</v>
      </c>
      <c r="N144" s="222" t="s">
        <v>41</v>
      </c>
      <c r="O144" s="86"/>
      <c r="P144" s="223">
        <f>O144*H144</f>
        <v>0</v>
      </c>
      <c r="Q144" s="223">
        <v>4E-05</v>
      </c>
      <c r="R144" s="223">
        <f>Q144*H144</f>
        <v>0.00017</v>
      </c>
      <c r="S144" s="223">
        <v>0.001</v>
      </c>
      <c r="T144" s="224">
        <f>S144*H144</f>
        <v>0.00425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131</v>
      </c>
      <c r="AT144" s="225" t="s">
        <v>126</v>
      </c>
      <c r="AU144" s="225" t="s">
        <v>79</v>
      </c>
      <c r="AY144" s="19" t="s">
        <v>123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77</v>
      </c>
      <c r="BK144" s="226">
        <f>ROUND(I144*H144,2)</f>
        <v>0</v>
      </c>
      <c r="BL144" s="19" t="s">
        <v>131</v>
      </c>
      <c r="BM144" s="225" t="s">
        <v>194</v>
      </c>
    </row>
    <row r="145" spans="1:47" s="2" customFormat="1" ht="12">
      <c r="A145" s="40"/>
      <c r="B145" s="41"/>
      <c r="C145" s="42"/>
      <c r="D145" s="227" t="s">
        <v>133</v>
      </c>
      <c r="E145" s="42"/>
      <c r="F145" s="228" t="s">
        <v>195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133</v>
      </c>
      <c r="AU145" s="19" t="s">
        <v>79</v>
      </c>
    </row>
    <row r="146" spans="1:51" s="14" customFormat="1" ht="12">
      <c r="A146" s="14"/>
      <c r="B146" s="243"/>
      <c r="C146" s="244"/>
      <c r="D146" s="234" t="s">
        <v>135</v>
      </c>
      <c r="E146" s="245" t="s">
        <v>19</v>
      </c>
      <c r="F146" s="246" t="s">
        <v>196</v>
      </c>
      <c r="G146" s="244"/>
      <c r="H146" s="247">
        <v>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135</v>
      </c>
      <c r="AU146" s="253" t="s">
        <v>79</v>
      </c>
      <c r="AV146" s="14" t="s">
        <v>79</v>
      </c>
      <c r="AW146" s="14" t="s">
        <v>32</v>
      </c>
      <c r="AX146" s="14" t="s">
        <v>70</v>
      </c>
      <c r="AY146" s="253" t="s">
        <v>123</v>
      </c>
    </row>
    <row r="147" spans="1:51" s="14" customFormat="1" ht="12">
      <c r="A147" s="14"/>
      <c r="B147" s="243"/>
      <c r="C147" s="244"/>
      <c r="D147" s="234" t="s">
        <v>135</v>
      </c>
      <c r="E147" s="245" t="s">
        <v>19</v>
      </c>
      <c r="F147" s="246" t="s">
        <v>197</v>
      </c>
      <c r="G147" s="244"/>
      <c r="H147" s="247">
        <v>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135</v>
      </c>
      <c r="AU147" s="253" t="s">
        <v>79</v>
      </c>
      <c r="AV147" s="14" t="s">
        <v>79</v>
      </c>
      <c r="AW147" s="14" t="s">
        <v>32</v>
      </c>
      <c r="AX147" s="14" t="s">
        <v>70</v>
      </c>
      <c r="AY147" s="253" t="s">
        <v>123</v>
      </c>
    </row>
    <row r="148" spans="1:51" s="14" customFormat="1" ht="12">
      <c r="A148" s="14"/>
      <c r="B148" s="243"/>
      <c r="C148" s="244"/>
      <c r="D148" s="234" t="s">
        <v>135</v>
      </c>
      <c r="E148" s="245" t="s">
        <v>19</v>
      </c>
      <c r="F148" s="246" t="s">
        <v>198</v>
      </c>
      <c r="G148" s="244"/>
      <c r="H148" s="247">
        <v>1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135</v>
      </c>
      <c r="AU148" s="253" t="s">
        <v>79</v>
      </c>
      <c r="AV148" s="14" t="s">
        <v>79</v>
      </c>
      <c r="AW148" s="14" t="s">
        <v>32</v>
      </c>
      <c r="AX148" s="14" t="s">
        <v>70</v>
      </c>
      <c r="AY148" s="253" t="s">
        <v>123</v>
      </c>
    </row>
    <row r="149" spans="1:51" s="14" customFormat="1" ht="12">
      <c r="A149" s="14"/>
      <c r="B149" s="243"/>
      <c r="C149" s="244"/>
      <c r="D149" s="234" t="s">
        <v>135</v>
      </c>
      <c r="E149" s="245" t="s">
        <v>19</v>
      </c>
      <c r="F149" s="246" t="s">
        <v>199</v>
      </c>
      <c r="G149" s="244"/>
      <c r="H149" s="247">
        <v>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135</v>
      </c>
      <c r="AU149" s="253" t="s">
        <v>79</v>
      </c>
      <c r="AV149" s="14" t="s">
        <v>79</v>
      </c>
      <c r="AW149" s="14" t="s">
        <v>32</v>
      </c>
      <c r="AX149" s="14" t="s">
        <v>70</v>
      </c>
      <c r="AY149" s="253" t="s">
        <v>123</v>
      </c>
    </row>
    <row r="150" spans="1:51" s="14" customFormat="1" ht="12">
      <c r="A150" s="14"/>
      <c r="B150" s="243"/>
      <c r="C150" s="244"/>
      <c r="D150" s="234" t="s">
        <v>135</v>
      </c>
      <c r="E150" s="245" t="s">
        <v>19</v>
      </c>
      <c r="F150" s="246" t="s">
        <v>200</v>
      </c>
      <c r="G150" s="244"/>
      <c r="H150" s="247">
        <v>0.25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135</v>
      </c>
      <c r="AU150" s="253" t="s">
        <v>79</v>
      </c>
      <c r="AV150" s="14" t="s">
        <v>79</v>
      </c>
      <c r="AW150" s="14" t="s">
        <v>32</v>
      </c>
      <c r="AX150" s="14" t="s">
        <v>70</v>
      </c>
      <c r="AY150" s="253" t="s">
        <v>123</v>
      </c>
    </row>
    <row r="151" spans="1:51" s="16" customFormat="1" ht="12">
      <c r="A151" s="16"/>
      <c r="B151" s="265"/>
      <c r="C151" s="266"/>
      <c r="D151" s="234" t="s">
        <v>135</v>
      </c>
      <c r="E151" s="267" t="s">
        <v>19</v>
      </c>
      <c r="F151" s="268" t="s">
        <v>150</v>
      </c>
      <c r="G151" s="266"/>
      <c r="H151" s="269">
        <v>4.25</v>
      </c>
      <c r="I151" s="270"/>
      <c r="J151" s="266"/>
      <c r="K151" s="266"/>
      <c r="L151" s="271"/>
      <c r="M151" s="272"/>
      <c r="N151" s="273"/>
      <c r="O151" s="273"/>
      <c r="P151" s="273"/>
      <c r="Q151" s="273"/>
      <c r="R151" s="273"/>
      <c r="S151" s="273"/>
      <c r="T151" s="274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75" t="s">
        <v>135</v>
      </c>
      <c r="AU151" s="275" t="s">
        <v>79</v>
      </c>
      <c r="AV151" s="16" t="s">
        <v>131</v>
      </c>
      <c r="AW151" s="16" t="s">
        <v>32</v>
      </c>
      <c r="AX151" s="16" t="s">
        <v>77</v>
      </c>
      <c r="AY151" s="275" t="s">
        <v>123</v>
      </c>
    </row>
    <row r="152" spans="1:65" s="2" customFormat="1" ht="24.15" customHeight="1">
      <c r="A152" s="40"/>
      <c r="B152" s="41"/>
      <c r="C152" s="214" t="s">
        <v>156</v>
      </c>
      <c r="D152" s="214" t="s">
        <v>126</v>
      </c>
      <c r="E152" s="215" t="s">
        <v>201</v>
      </c>
      <c r="F152" s="216" t="s">
        <v>202</v>
      </c>
      <c r="G152" s="217" t="s">
        <v>183</v>
      </c>
      <c r="H152" s="218">
        <v>43.9</v>
      </c>
      <c r="I152" s="219"/>
      <c r="J152" s="220">
        <f>ROUND(I152*H152,2)</f>
        <v>0</v>
      </c>
      <c r="K152" s="216" t="s">
        <v>130</v>
      </c>
      <c r="L152" s="46"/>
      <c r="M152" s="221" t="s">
        <v>19</v>
      </c>
      <c r="N152" s="222" t="s">
        <v>41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131</v>
      </c>
      <c r="AT152" s="225" t="s">
        <v>126</v>
      </c>
      <c r="AU152" s="225" t="s">
        <v>79</v>
      </c>
      <c r="AY152" s="19" t="s">
        <v>123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77</v>
      </c>
      <c r="BK152" s="226">
        <f>ROUND(I152*H152,2)</f>
        <v>0</v>
      </c>
      <c r="BL152" s="19" t="s">
        <v>131</v>
      </c>
      <c r="BM152" s="225" t="s">
        <v>203</v>
      </c>
    </row>
    <row r="153" spans="1:47" s="2" customFormat="1" ht="12">
      <c r="A153" s="40"/>
      <c r="B153" s="41"/>
      <c r="C153" s="42"/>
      <c r="D153" s="227" t="s">
        <v>133</v>
      </c>
      <c r="E153" s="42"/>
      <c r="F153" s="228" t="s">
        <v>204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133</v>
      </c>
      <c r="AU153" s="19" t="s">
        <v>79</v>
      </c>
    </row>
    <row r="154" spans="1:51" s="13" customFormat="1" ht="12">
      <c r="A154" s="13"/>
      <c r="B154" s="232"/>
      <c r="C154" s="233"/>
      <c r="D154" s="234" t="s">
        <v>135</v>
      </c>
      <c r="E154" s="235" t="s">
        <v>19</v>
      </c>
      <c r="F154" s="236" t="s">
        <v>205</v>
      </c>
      <c r="G154" s="233"/>
      <c r="H154" s="235" t="s">
        <v>19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135</v>
      </c>
      <c r="AU154" s="242" t="s">
        <v>79</v>
      </c>
      <c r="AV154" s="13" t="s">
        <v>77</v>
      </c>
      <c r="AW154" s="13" t="s">
        <v>32</v>
      </c>
      <c r="AX154" s="13" t="s">
        <v>70</v>
      </c>
      <c r="AY154" s="242" t="s">
        <v>123</v>
      </c>
    </row>
    <row r="155" spans="1:51" s="14" customFormat="1" ht="12">
      <c r="A155" s="14"/>
      <c r="B155" s="243"/>
      <c r="C155" s="244"/>
      <c r="D155" s="234" t="s">
        <v>135</v>
      </c>
      <c r="E155" s="245" t="s">
        <v>19</v>
      </c>
      <c r="F155" s="246" t="s">
        <v>186</v>
      </c>
      <c r="G155" s="244"/>
      <c r="H155" s="247">
        <v>12.1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135</v>
      </c>
      <c r="AU155" s="253" t="s">
        <v>79</v>
      </c>
      <c r="AV155" s="14" t="s">
        <v>79</v>
      </c>
      <c r="AW155" s="14" t="s">
        <v>32</v>
      </c>
      <c r="AX155" s="14" t="s">
        <v>70</v>
      </c>
      <c r="AY155" s="253" t="s">
        <v>123</v>
      </c>
    </row>
    <row r="156" spans="1:51" s="14" customFormat="1" ht="12">
      <c r="A156" s="14"/>
      <c r="B156" s="243"/>
      <c r="C156" s="244"/>
      <c r="D156" s="234" t="s">
        <v>135</v>
      </c>
      <c r="E156" s="245" t="s">
        <v>19</v>
      </c>
      <c r="F156" s="246" t="s">
        <v>206</v>
      </c>
      <c r="G156" s="244"/>
      <c r="H156" s="247">
        <v>9.1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135</v>
      </c>
      <c r="AU156" s="253" t="s">
        <v>79</v>
      </c>
      <c r="AV156" s="14" t="s">
        <v>79</v>
      </c>
      <c r="AW156" s="14" t="s">
        <v>32</v>
      </c>
      <c r="AX156" s="14" t="s">
        <v>70</v>
      </c>
      <c r="AY156" s="253" t="s">
        <v>123</v>
      </c>
    </row>
    <row r="157" spans="1:51" s="14" customFormat="1" ht="12">
      <c r="A157" s="14"/>
      <c r="B157" s="243"/>
      <c r="C157" s="244"/>
      <c r="D157" s="234" t="s">
        <v>135</v>
      </c>
      <c r="E157" s="245" t="s">
        <v>19</v>
      </c>
      <c r="F157" s="246" t="s">
        <v>207</v>
      </c>
      <c r="G157" s="244"/>
      <c r="H157" s="247">
        <v>9.1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135</v>
      </c>
      <c r="AU157" s="253" t="s">
        <v>79</v>
      </c>
      <c r="AV157" s="14" t="s">
        <v>79</v>
      </c>
      <c r="AW157" s="14" t="s">
        <v>32</v>
      </c>
      <c r="AX157" s="14" t="s">
        <v>70</v>
      </c>
      <c r="AY157" s="253" t="s">
        <v>123</v>
      </c>
    </row>
    <row r="158" spans="1:51" s="14" customFormat="1" ht="12">
      <c r="A158" s="14"/>
      <c r="B158" s="243"/>
      <c r="C158" s="244"/>
      <c r="D158" s="234" t="s">
        <v>135</v>
      </c>
      <c r="E158" s="245" t="s">
        <v>19</v>
      </c>
      <c r="F158" s="246" t="s">
        <v>208</v>
      </c>
      <c r="G158" s="244"/>
      <c r="H158" s="247">
        <v>9.1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135</v>
      </c>
      <c r="AU158" s="253" t="s">
        <v>79</v>
      </c>
      <c r="AV158" s="14" t="s">
        <v>79</v>
      </c>
      <c r="AW158" s="14" t="s">
        <v>32</v>
      </c>
      <c r="AX158" s="14" t="s">
        <v>70</v>
      </c>
      <c r="AY158" s="253" t="s">
        <v>123</v>
      </c>
    </row>
    <row r="159" spans="1:51" s="14" customFormat="1" ht="12">
      <c r="A159" s="14"/>
      <c r="B159" s="243"/>
      <c r="C159" s="244"/>
      <c r="D159" s="234" t="s">
        <v>135</v>
      </c>
      <c r="E159" s="245" t="s">
        <v>19</v>
      </c>
      <c r="F159" s="246" t="s">
        <v>190</v>
      </c>
      <c r="G159" s="244"/>
      <c r="H159" s="247">
        <v>4.5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135</v>
      </c>
      <c r="AU159" s="253" t="s">
        <v>79</v>
      </c>
      <c r="AV159" s="14" t="s">
        <v>79</v>
      </c>
      <c r="AW159" s="14" t="s">
        <v>32</v>
      </c>
      <c r="AX159" s="14" t="s">
        <v>70</v>
      </c>
      <c r="AY159" s="253" t="s">
        <v>123</v>
      </c>
    </row>
    <row r="160" spans="1:51" s="16" customFormat="1" ht="12">
      <c r="A160" s="16"/>
      <c r="B160" s="265"/>
      <c r="C160" s="266"/>
      <c r="D160" s="234" t="s">
        <v>135</v>
      </c>
      <c r="E160" s="267" t="s">
        <v>19</v>
      </c>
      <c r="F160" s="268" t="s">
        <v>150</v>
      </c>
      <c r="G160" s="266"/>
      <c r="H160" s="269">
        <v>43.9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75" t="s">
        <v>135</v>
      </c>
      <c r="AU160" s="275" t="s">
        <v>79</v>
      </c>
      <c r="AV160" s="16" t="s">
        <v>131</v>
      </c>
      <c r="AW160" s="16" t="s">
        <v>32</v>
      </c>
      <c r="AX160" s="16" t="s">
        <v>77</v>
      </c>
      <c r="AY160" s="275" t="s">
        <v>123</v>
      </c>
    </row>
    <row r="161" spans="1:65" s="2" customFormat="1" ht="24.15" customHeight="1">
      <c r="A161" s="40"/>
      <c r="B161" s="41"/>
      <c r="C161" s="214" t="s">
        <v>209</v>
      </c>
      <c r="D161" s="214" t="s">
        <v>126</v>
      </c>
      <c r="E161" s="215" t="s">
        <v>210</v>
      </c>
      <c r="F161" s="216" t="s">
        <v>211</v>
      </c>
      <c r="G161" s="217" t="s">
        <v>160</v>
      </c>
      <c r="H161" s="218">
        <v>2</v>
      </c>
      <c r="I161" s="219"/>
      <c r="J161" s="220">
        <f>ROUND(I161*H161,2)</f>
        <v>0</v>
      </c>
      <c r="K161" s="216" t="s">
        <v>130</v>
      </c>
      <c r="L161" s="46"/>
      <c r="M161" s="221" t="s">
        <v>19</v>
      </c>
      <c r="N161" s="222" t="s">
        <v>41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0.046</v>
      </c>
      <c r="T161" s="224">
        <f>S161*H161</f>
        <v>0.092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131</v>
      </c>
      <c r="AT161" s="225" t="s">
        <v>126</v>
      </c>
      <c r="AU161" s="225" t="s">
        <v>79</v>
      </c>
      <c r="AY161" s="19" t="s">
        <v>123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77</v>
      </c>
      <c r="BK161" s="226">
        <f>ROUND(I161*H161,2)</f>
        <v>0</v>
      </c>
      <c r="BL161" s="19" t="s">
        <v>131</v>
      </c>
      <c r="BM161" s="225" t="s">
        <v>212</v>
      </c>
    </row>
    <row r="162" spans="1:47" s="2" customFormat="1" ht="12">
      <c r="A162" s="40"/>
      <c r="B162" s="41"/>
      <c r="C162" s="42"/>
      <c r="D162" s="227" t="s">
        <v>133</v>
      </c>
      <c r="E162" s="42"/>
      <c r="F162" s="228" t="s">
        <v>213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133</v>
      </c>
      <c r="AU162" s="19" t="s">
        <v>79</v>
      </c>
    </row>
    <row r="163" spans="1:51" s="14" customFormat="1" ht="12">
      <c r="A163" s="14"/>
      <c r="B163" s="243"/>
      <c r="C163" s="244"/>
      <c r="D163" s="234" t="s">
        <v>135</v>
      </c>
      <c r="E163" s="245" t="s">
        <v>19</v>
      </c>
      <c r="F163" s="246" t="s">
        <v>214</v>
      </c>
      <c r="G163" s="244"/>
      <c r="H163" s="247">
        <v>2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135</v>
      </c>
      <c r="AU163" s="253" t="s">
        <v>79</v>
      </c>
      <c r="AV163" s="14" t="s">
        <v>79</v>
      </c>
      <c r="AW163" s="14" t="s">
        <v>32</v>
      </c>
      <c r="AX163" s="14" t="s">
        <v>70</v>
      </c>
      <c r="AY163" s="253" t="s">
        <v>123</v>
      </c>
    </row>
    <row r="164" spans="1:51" s="16" customFormat="1" ht="12">
      <c r="A164" s="16"/>
      <c r="B164" s="265"/>
      <c r="C164" s="266"/>
      <c r="D164" s="234" t="s">
        <v>135</v>
      </c>
      <c r="E164" s="267" t="s">
        <v>19</v>
      </c>
      <c r="F164" s="268" t="s">
        <v>150</v>
      </c>
      <c r="G164" s="266"/>
      <c r="H164" s="269">
        <v>2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75" t="s">
        <v>135</v>
      </c>
      <c r="AU164" s="275" t="s">
        <v>79</v>
      </c>
      <c r="AV164" s="16" t="s">
        <v>131</v>
      </c>
      <c r="AW164" s="16" t="s">
        <v>32</v>
      </c>
      <c r="AX164" s="16" t="s">
        <v>77</v>
      </c>
      <c r="AY164" s="275" t="s">
        <v>123</v>
      </c>
    </row>
    <row r="165" spans="1:63" s="12" customFormat="1" ht="22.8" customHeight="1">
      <c r="A165" s="12"/>
      <c r="B165" s="198"/>
      <c r="C165" s="199"/>
      <c r="D165" s="200" t="s">
        <v>69</v>
      </c>
      <c r="E165" s="212" t="s">
        <v>215</v>
      </c>
      <c r="F165" s="212" t="s">
        <v>216</v>
      </c>
      <c r="G165" s="199"/>
      <c r="H165" s="199"/>
      <c r="I165" s="202"/>
      <c r="J165" s="213">
        <f>BK165</f>
        <v>0</v>
      </c>
      <c r="K165" s="199"/>
      <c r="L165" s="204"/>
      <c r="M165" s="205"/>
      <c r="N165" s="206"/>
      <c r="O165" s="206"/>
      <c r="P165" s="207">
        <f>SUM(P166:P174)</f>
        <v>0</v>
      </c>
      <c r="Q165" s="206"/>
      <c r="R165" s="207">
        <f>SUM(R166:R174)</f>
        <v>0</v>
      </c>
      <c r="S165" s="206"/>
      <c r="T165" s="208">
        <f>SUM(T166:T174)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9" t="s">
        <v>77</v>
      </c>
      <c r="AT165" s="210" t="s">
        <v>69</v>
      </c>
      <c r="AU165" s="210" t="s">
        <v>77</v>
      </c>
      <c r="AY165" s="209" t="s">
        <v>123</v>
      </c>
      <c r="BK165" s="211">
        <f>SUM(BK166:BK174)</f>
        <v>0</v>
      </c>
    </row>
    <row r="166" spans="1:65" s="2" customFormat="1" ht="24.15" customHeight="1">
      <c r="A166" s="40"/>
      <c r="B166" s="41"/>
      <c r="C166" s="214" t="s">
        <v>217</v>
      </c>
      <c r="D166" s="214" t="s">
        <v>126</v>
      </c>
      <c r="E166" s="215" t="s">
        <v>218</v>
      </c>
      <c r="F166" s="216" t="s">
        <v>219</v>
      </c>
      <c r="G166" s="217" t="s">
        <v>220</v>
      </c>
      <c r="H166" s="218">
        <v>1.375</v>
      </c>
      <c r="I166" s="219"/>
      <c r="J166" s="220">
        <f>ROUND(I166*H166,2)</f>
        <v>0</v>
      </c>
      <c r="K166" s="216" t="s">
        <v>130</v>
      </c>
      <c r="L166" s="46"/>
      <c r="M166" s="221" t="s">
        <v>19</v>
      </c>
      <c r="N166" s="222" t="s">
        <v>41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131</v>
      </c>
      <c r="AT166" s="225" t="s">
        <v>126</v>
      </c>
      <c r="AU166" s="225" t="s">
        <v>79</v>
      </c>
      <c r="AY166" s="19" t="s">
        <v>123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77</v>
      </c>
      <c r="BK166" s="226">
        <f>ROUND(I166*H166,2)</f>
        <v>0</v>
      </c>
      <c r="BL166" s="19" t="s">
        <v>131</v>
      </c>
      <c r="BM166" s="225" t="s">
        <v>221</v>
      </c>
    </row>
    <row r="167" spans="1:47" s="2" customFormat="1" ht="12">
      <c r="A167" s="40"/>
      <c r="B167" s="41"/>
      <c r="C167" s="42"/>
      <c r="D167" s="227" t="s">
        <v>133</v>
      </c>
      <c r="E167" s="42"/>
      <c r="F167" s="228" t="s">
        <v>222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133</v>
      </c>
      <c r="AU167" s="19" t="s">
        <v>79</v>
      </c>
    </row>
    <row r="168" spans="1:65" s="2" customFormat="1" ht="21.75" customHeight="1">
      <c r="A168" s="40"/>
      <c r="B168" s="41"/>
      <c r="C168" s="214" t="s">
        <v>223</v>
      </c>
      <c r="D168" s="214" t="s">
        <v>126</v>
      </c>
      <c r="E168" s="215" t="s">
        <v>224</v>
      </c>
      <c r="F168" s="216" t="s">
        <v>225</v>
      </c>
      <c r="G168" s="217" t="s">
        <v>220</v>
      </c>
      <c r="H168" s="218">
        <v>1.375</v>
      </c>
      <c r="I168" s="219"/>
      <c r="J168" s="220">
        <f>ROUND(I168*H168,2)</f>
        <v>0</v>
      </c>
      <c r="K168" s="216" t="s">
        <v>130</v>
      </c>
      <c r="L168" s="46"/>
      <c r="M168" s="221" t="s">
        <v>19</v>
      </c>
      <c r="N168" s="222" t="s">
        <v>41</v>
      </c>
      <c r="O168" s="86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131</v>
      </c>
      <c r="AT168" s="225" t="s">
        <v>126</v>
      </c>
      <c r="AU168" s="225" t="s">
        <v>79</v>
      </c>
      <c r="AY168" s="19" t="s">
        <v>123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77</v>
      </c>
      <c r="BK168" s="226">
        <f>ROUND(I168*H168,2)</f>
        <v>0</v>
      </c>
      <c r="BL168" s="19" t="s">
        <v>131</v>
      </c>
      <c r="BM168" s="225" t="s">
        <v>226</v>
      </c>
    </row>
    <row r="169" spans="1:47" s="2" customFormat="1" ht="12">
      <c r="A169" s="40"/>
      <c r="B169" s="41"/>
      <c r="C169" s="42"/>
      <c r="D169" s="227" t="s">
        <v>133</v>
      </c>
      <c r="E169" s="42"/>
      <c r="F169" s="228" t="s">
        <v>227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133</v>
      </c>
      <c r="AU169" s="19" t="s">
        <v>79</v>
      </c>
    </row>
    <row r="170" spans="1:65" s="2" customFormat="1" ht="24.15" customHeight="1">
      <c r="A170" s="40"/>
      <c r="B170" s="41"/>
      <c r="C170" s="214" t="s">
        <v>228</v>
      </c>
      <c r="D170" s="214" t="s">
        <v>126</v>
      </c>
      <c r="E170" s="215" t="s">
        <v>229</v>
      </c>
      <c r="F170" s="216" t="s">
        <v>230</v>
      </c>
      <c r="G170" s="217" t="s">
        <v>220</v>
      </c>
      <c r="H170" s="218">
        <v>19.25</v>
      </c>
      <c r="I170" s="219"/>
      <c r="J170" s="220">
        <f>ROUND(I170*H170,2)</f>
        <v>0</v>
      </c>
      <c r="K170" s="216" t="s">
        <v>130</v>
      </c>
      <c r="L170" s="46"/>
      <c r="M170" s="221" t="s">
        <v>19</v>
      </c>
      <c r="N170" s="222" t="s">
        <v>41</v>
      </c>
      <c r="O170" s="86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131</v>
      </c>
      <c r="AT170" s="225" t="s">
        <v>126</v>
      </c>
      <c r="AU170" s="225" t="s">
        <v>79</v>
      </c>
      <c r="AY170" s="19" t="s">
        <v>123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77</v>
      </c>
      <c r="BK170" s="226">
        <f>ROUND(I170*H170,2)</f>
        <v>0</v>
      </c>
      <c r="BL170" s="19" t="s">
        <v>131</v>
      </c>
      <c r="BM170" s="225" t="s">
        <v>231</v>
      </c>
    </row>
    <row r="171" spans="1:47" s="2" customFormat="1" ht="12">
      <c r="A171" s="40"/>
      <c r="B171" s="41"/>
      <c r="C171" s="42"/>
      <c r="D171" s="227" t="s">
        <v>133</v>
      </c>
      <c r="E171" s="42"/>
      <c r="F171" s="228" t="s">
        <v>232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133</v>
      </c>
      <c r="AU171" s="19" t="s">
        <v>79</v>
      </c>
    </row>
    <row r="172" spans="1:51" s="14" customFormat="1" ht="12">
      <c r="A172" s="14"/>
      <c r="B172" s="243"/>
      <c r="C172" s="244"/>
      <c r="D172" s="234" t="s">
        <v>135</v>
      </c>
      <c r="E172" s="244"/>
      <c r="F172" s="246" t="s">
        <v>233</v>
      </c>
      <c r="G172" s="244"/>
      <c r="H172" s="247">
        <v>19.25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135</v>
      </c>
      <c r="AU172" s="253" t="s">
        <v>79</v>
      </c>
      <c r="AV172" s="14" t="s">
        <v>79</v>
      </c>
      <c r="AW172" s="14" t="s">
        <v>4</v>
      </c>
      <c r="AX172" s="14" t="s">
        <v>77</v>
      </c>
      <c r="AY172" s="253" t="s">
        <v>123</v>
      </c>
    </row>
    <row r="173" spans="1:65" s="2" customFormat="1" ht="24.15" customHeight="1">
      <c r="A173" s="40"/>
      <c r="B173" s="41"/>
      <c r="C173" s="214" t="s">
        <v>234</v>
      </c>
      <c r="D173" s="214" t="s">
        <v>126</v>
      </c>
      <c r="E173" s="215" t="s">
        <v>235</v>
      </c>
      <c r="F173" s="216" t="s">
        <v>236</v>
      </c>
      <c r="G173" s="217" t="s">
        <v>220</v>
      </c>
      <c r="H173" s="218">
        <v>3.652</v>
      </c>
      <c r="I173" s="219"/>
      <c r="J173" s="220">
        <f>ROUND(I173*H173,2)</f>
        <v>0</v>
      </c>
      <c r="K173" s="216" t="s">
        <v>130</v>
      </c>
      <c r="L173" s="46"/>
      <c r="M173" s="221" t="s">
        <v>19</v>
      </c>
      <c r="N173" s="222" t="s">
        <v>41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131</v>
      </c>
      <c r="AT173" s="225" t="s">
        <v>126</v>
      </c>
      <c r="AU173" s="225" t="s">
        <v>79</v>
      </c>
      <c r="AY173" s="19" t="s">
        <v>123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77</v>
      </c>
      <c r="BK173" s="226">
        <f>ROUND(I173*H173,2)</f>
        <v>0</v>
      </c>
      <c r="BL173" s="19" t="s">
        <v>131</v>
      </c>
      <c r="BM173" s="225" t="s">
        <v>237</v>
      </c>
    </row>
    <row r="174" spans="1:47" s="2" customFormat="1" ht="12">
      <c r="A174" s="40"/>
      <c r="B174" s="41"/>
      <c r="C174" s="42"/>
      <c r="D174" s="227" t="s">
        <v>133</v>
      </c>
      <c r="E174" s="42"/>
      <c r="F174" s="228" t="s">
        <v>238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133</v>
      </c>
      <c r="AU174" s="19" t="s">
        <v>79</v>
      </c>
    </row>
    <row r="175" spans="1:63" s="12" customFormat="1" ht="22.8" customHeight="1">
      <c r="A175" s="12"/>
      <c r="B175" s="198"/>
      <c r="C175" s="199"/>
      <c r="D175" s="200" t="s">
        <v>69</v>
      </c>
      <c r="E175" s="212" t="s">
        <v>239</v>
      </c>
      <c r="F175" s="212" t="s">
        <v>240</v>
      </c>
      <c r="G175" s="199"/>
      <c r="H175" s="199"/>
      <c r="I175" s="202"/>
      <c r="J175" s="213">
        <f>BK175</f>
        <v>0</v>
      </c>
      <c r="K175" s="199"/>
      <c r="L175" s="204"/>
      <c r="M175" s="205"/>
      <c r="N175" s="206"/>
      <c r="O175" s="206"/>
      <c r="P175" s="207">
        <f>SUM(P176:P177)</f>
        <v>0</v>
      </c>
      <c r="Q175" s="206"/>
      <c r="R175" s="207">
        <f>SUM(R176:R177)</f>
        <v>0</v>
      </c>
      <c r="S175" s="206"/>
      <c r="T175" s="208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9" t="s">
        <v>77</v>
      </c>
      <c r="AT175" s="210" t="s">
        <v>69</v>
      </c>
      <c r="AU175" s="210" t="s">
        <v>77</v>
      </c>
      <c r="AY175" s="209" t="s">
        <v>123</v>
      </c>
      <c r="BK175" s="211">
        <f>SUM(BK176:BK177)</f>
        <v>0</v>
      </c>
    </row>
    <row r="176" spans="1:65" s="2" customFormat="1" ht="33" customHeight="1">
      <c r="A176" s="40"/>
      <c r="B176" s="41"/>
      <c r="C176" s="214" t="s">
        <v>8</v>
      </c>
      <c r="D176" s="214" t="s">
        <v>126</v>
      </c>
      <c r="E176" s="215" t="s">
        <v>241</v>
      </c>
      <c r="F176" s="216" t="s">
        <v>242</v>
      </c>
      <c r="G176" s="217" t="s">
        <v>220</v>
      </c>
      <c r="H176" s="218">
        <v>0.309</v>
      </c>
      <c r="I176" s="219"/>
      <c r="J176" s="220">
        <f>ROUND(I176*H176,2)</f>
        <v>0</v>
      </c>
      <c r="K176" s="216" t="s">
        <v>130</v>
      </c>
      <c r="L176" s="46"/>
      <c r="M176" s="221" t="s">
        <v>19</v>
      </c>
      <c r="N176" s="222" t="s">
        <v>41</v>
      </c>
      <c r="O176" s="86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131</v>
      </c>
      <c r="AT176" s="225" t="s">
        <v>126</v>
      </c>
      <c r="AU176" s="225" t="s">
        <v>79</v>
      </c>
      <c r="AY176" s="19" t="s">
        <v>123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77</v>
      </c>
      <c r="BK176" s="226">
        <f>ROUND(I176*H176,2)</f>
        <v>0</v>
      </c>
      <c r="BL176" s="19" t="s">
        <v>131</v>
      </c>
      <c r="BM176" s="225" t="s">
        <v>243</v>
      </c>
    </row>
    <row r="177" spans="1:47" s="2" customFormat="1" ht="12">
      <c r="A177" s="40"/>
      <c r="B177" s="41"/>
      <c r="C177" s="42"/>
      <c r="D177" s="227" t="s">
        <v>133</v>
      </c>
      <c r="E177" s="42"/>
      <c r="F177" s="228" t="s">
        <v>244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133</v>
      </c>
      <c r="AU177" s="19" t="s">
        <v>79</v>
      </c>
    </row>
    <row r="178" spans="1:63" s="12" customFormat="1" ht="25.9" customHeight="1">
      <c r="A178" s="12"/>
      <c r="B178" s="198"/>
      <c r="C178" s="199"/>
      <c r="D178" s="200" t="s">
        <v>69</v>
      </c>
      <c r="E178" s="201" t="s">
        <v>245</v>
      </c>
      <c r="F178" s="201" t="s">
        <v>246</v>
      </c>
      <c r="G178" s="199"/>
      <c r="H178" s="199"/>
      <c r="I178" s="202"/>
      <c r="J178" s="203">
        <f>BK178</f>
        <v>0</v>
      </c>
      <c r="K178" s="199"/>
      <c r="L178" s="204"/>
      <c r="M178" s="205"/>
      <c r="N178" s="206"/>
      <c r="O178" s="206"/>
      <c r="P178" s="207">
        <f>P179+P196+P265+P267+P281</f>
        <v>0</v>
      </c>
      <c r="Q178" s="206"/>
      <c r="R178" s="207">
        <f>R179+R196+R265+R267+R281</f>
        <v>0.3477</v>
      </c>
      <c r="S178" s="206"/>
      <c r="T178" s="208">
        <f>T179+T196+T265+T267+T281</f>
        <v>1.110382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9" t="s">
        <v>79</v>
      </c>
      <c r="AT178" s="210" t="s">
        <v>69</v>
      </c>
      <c r="AU178" s="210" t="s">
        <v>70</v>
      </c>
      <c r="AY178" s="209" t="s">
        <v>123</v>
      </c>
      <c r="BK178" s="211">
        <f>BK179+BK196+BK265+BK267+BK281</f>
        <v>0</v>
      </c>
    </row>
    <row r="179" spans="1:63" s="12" customFormat="1" ht="22.8" customHeight="1">
      <c r="A179" s="12"/>
      <c r="B179" s="198"/>
      <c r="C179" s="199"/>
      <c r="D179" s="200" t="s">
        <v>69</v>
      </c>
      <c r="E179" s="212" t="s">
        <v>247</v>
      </c>
      <c r="F179" s="212" t="s">
        <v>248</v>
      </c>
      <c r="G179" s="199"/>
      <c r="H179" s="199"/>
      <c r="I179" s="202"/>
      <c r="J179" s="213">
        <f>BK179</f>
        <v>0</v>
      </c>
      <c r="K179" s="199"/>
      <c r="L179" s="204"/>
      <c r="M179" s="205"/>
      <c r="N179" s="206"/>
      <c r="O179" s="206"/>
      <c r="P179" s="207">
        <f>SUM(P180:P195)</f>
        <v>0</v>
      </c>
      <c r="Q179" s="206"/>
      <c r="R179" s="207">
        <f>SUM(R180:R195)</f>
        <v>0.05711</v>
      </c>
      <c r="S179" s="206"/>
      <c r="T179" s="208">
        <f>SUM(T180:T195)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9" t="s">
        <v>79</v>
      </c>
      <c r="AT179" s="210" t="s">
        <v>69</v>
      </c>
      <c r="AU179" s="210" t="s">
        <v>77</v>
      </c>
      <c r="AY179" s="209" t="s">
        <v>123</v>
      </c>
      <c r="BK179" s="211">
        <f>SUM(BK180:BK195)</f>
        <v>0</v>
      </c>
    </row>
    <row r="180" spans="1:65" s="2" customFormat="1" ht="21.75" customHeight="1">
      <c r="A180" s="40"/>
      <c r="B180" s="41"/>
      <c r="C180" s="214" t="s">
        <v>249</v>
      </c>
      <c r="D180" s="214" t="s">
        <v>126</v>
      </c>
      <c r="E180" s="215" t="s">
        <v>250</v>
      </c>
      <c r="F180" s="216" t="s">
        <v>251</v>
      </c>
      <c r="G180" s="217" t="s">
        <v>129</v>
      </c>
      <c r="H180" s="218">
        <v>30</v>
      </c>
      <c r="I180" s="219"/>
      <c r="J180" s="220">
        <f>ROUND(I180*H180,2)</f>
        <v>0</v>
      </c>
      <c r="K180" s="216" t="s">
        <v>130</v>
      </c>
      <c r="L180" s="46"/>
      <c r="M180" s="221" t="s">
        <v>19</v>
      </c>
      <c r="N180" s="222" t="s">
        <v>41</v>
      </c>
      <c r="O180" s="86"/>
      <c r="P180" s="223">
        <f>O180*H180</f>
        <v>0</v>
      </c>
      <c r="Q180" s="223">
        <v>1E-05</v>
      </c>
      <c r="R180" s="223">
        <f>Q180*H180</f>
        <v>0.00030000000000000003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249</v>
      </c>
      <c r="AT180" s="225" t="s">
        <v>126</v>
      </c>
      <c r="AU180" s="225" t="s">
        <v>79</v>
      </c>
      <c r="AY180" s="19" t="s">
        <v>123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77</v>
      </c>
      <c r="BK180" s="226">
        <f>ROUND(I180*H180,2)</f>
        <v>0</v>
      </c>
      <c r="BL180" s="19" t="s">
        <v>249</v>
      </c>
      <c r="BM180" s="225" t="s">
        <v>252</v>
      </c>
    </row>
    <row r="181" spans="1:47" s="2" customFormat="1" ht="12">
      <c r="A181" s="40"/>
      <c r="B181" s="41"/>
      <c r="C181" s="42"/>
      <c r="D181" s="227" t="s">
        <v>133</v>
      </c>
      <c r="E181" s="42"/>
      <c r="F181" s="228" t="s">
        <v>253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133</v>
      </c>
      <c r="AU181" s="19" t="s">
        <v>79</v>
      </c>
    </row>
    <row r="182" spans="1:51" s="14" customFormat="1" ht="12">
      <c r="A182" s="14"/>
      <c r="B182" s="243"/>
      <c r="C182" s="244"/>
      <c r="D182" s="234" t="s">
        <v>135</v>
      </c>
      <c r="E182" s="245" t="s">
        <v>19</v>
      </c>
      <c r="F182" s="246" t="s">
        <v>254</v>
      </c>
      <c r="G182" s="244"/>
      <c r="H182" s="247">
        <v>30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135</v>
      </c>
      <c r="AU182" s="253" t="s">
        <v>79</v>
      </c>
      <c r="AV182" s="14" t="s">
        <v>79</v>
      </c>
      <c r="AW182" s="14" t="s">
        <v>32</v>
      </c>
      <c r="AX182" s="14" t="s">
        <v>70</v>
      </c>
      <c r="AY182" s="253" t="s">
        <v>123</v>
      </c>
    </row>
    <row r="183" spans="1:51" s="16" customFormat="1" ht="12">
      <c r="A183" s="16"/>
      <c r="B183" s="265"/>
      <c r="C183" s="266"/>
      <c r="D183" s="234" t="s">
        <v>135</v>
      </c>
      <c r="E183" s="267" t="s">
        <v>19</v>
      </c>
      <c r="F183" s="268" t="s">
        <v>150</v>
      </c>
      <c r="G183" s="266"/>
      <c r="H183" s="269">
        <v>30</v>
      </c>
      <c r="I183" s="270"/>
      <c r="J183" s="266"/>
      <c r="K183" s="266"/>
      <c r="L183" s="271"/>
      <c r="M183" s="272"/>
      <c r="N183" s="273"/>
      <c r="O183" s="273"/>
      <c r="P183" s="273"/>
      <c r="Q183" s="273"/>
      <c r="R183" s="273"/>
      <c r="S183" s="273"/>
      <c r="T183" s="274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75" t="s">
        <v>135</v>
      </c>
      <c r="AU183" s="275" t="s">
        <v>79</v>
      </c>
      <c r="AV183" s="16" t="s">
        <v>131</v>
      </c>
      <c r="AW183" s="16" t="s">
        <v>32</v>
      </c>
      <c r="AX183" s="16" t="s">
        <v>77</v>
      </c>
      <c r="AY183" s="275" t="s">
        <v>123</v>
      </c>
    </row>
    <row r="184" spans="1:65" s="2" customFormat="1" ht="21.75" customHeight="1">
      <c r="A184" s="40"/>
      <c r="B184" s="41"/>
      <c r="C184" s="214" t="s">
        <v>255</v>
      </c>
      <c r="D184" s="214" t="s">
        <v>126</v>
      </c>
      <c r="E184" s="215" t="s">
        <v>256</v>
      </c>
      <c r="F184" s="216" t="s">
        <v>257</v>
      </c>
      <c r="G184" s="217" t="s">
        <v>129</v>
      </c>
      <c r="H184" s="218">
        <v>2</v>
      </c>
      <c r="I184" s="219"/>
      <c r="J184" s="220">
        <f>ROUND(I184*H184,2)</f>
        <v>0</v>
      </c>
      <c r="K184" s="216" t="s">
        <v>130</v>
      </c>
      <c r="L184" s="46"/>
      <c r="M184" s="221" t="s">
        <v>19</v>
      </c>
      <c r="N184" s="222" t="s">
        <v>41</v>
      </c>
      <c r="O184" s="86"/>
      <c r="P184" s="223">
        <f>O184*H184</f>
        <v>0</v>
      </c>
      <c r="Q184" s="223">
        <v>3E-05</v>
      </c>
      <c r="R184" s="223">
        <f>Q184*H184</f>
        <v>6E-05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249</v>
      </c>
      <c r="AT184" s="225" t="s">
        <v>126</v>
      </c>
      <c r="AU184" s="225" t="s">
        <v>79</v>
      </c>
      <c r="AY184" s="19" t="s">
        <v>123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77</v>
      </c>
      <c r="BK184" s="226">
        <f>ROUND(I184*H184,2)</f>
        <v>0</v>
      </c>
      <c r="BL184" s="19" t="s">
        <v>249</v>
      </c>
      <c r="BM184" s="225" t="s">
        <v>258</v>
      </c>
    </row>
    <row r="185" spans="1:47" s="2" customFormat="1" ht="12">
      <c r="A185" s="40"/>
      <c r="B185" s="41"/>
      <c r="C185" s="42"/>
      <c r="D185" s="227" t="s">
        <v>133</v>
      </c>
      <c r="E185" s="42"/>
      <c r="F185" s="228" t="s">
        <v>259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133</v>
      </c>
      <c r="AU185" s="19" t="s">
        <v>79</v>
      </c>
    </row>
    <row r="186" spans="1:51" s="14" customFormat="1" ht="12">
      <c r="A186" s="14"/>
      <c r="B186" s="243"/>
      <c r="C186" s="244"/>
      <c r="D186" s="234" t="s">
        <v>135</v>
      </c>
      <c r="E186" s="245" t="s">
        <v>19</v>
      </c>
      <c r="F186" s="246" t="s">
        <v>260</v>
      </c>
      <c r="G186" s="244"/>
      <c r="H186" s="247">
        <v>2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135</v>
      </c>
      <c r="AU186" s="253" t="s">
        <v>79</v>
      </c>
      <c r="AV186" s="14" t="s">
        <v>79</v>
      </c>
      <c r="AW186" s="14" t="s">
        <v>32</v>
      </c>
      <c r="AX186" s="14" t="s">
        <v>70</v>
      </c>
      <c r="AY186" s="253" t="s">
        <v>123</v>
      </c>
    </row>
    <row r="187" spans="1:51" s="16" customFormat="1" ht="12">
      <c r="A187" s="16"/>
      <c r="B187" s="265"/>
      <c r="C187" s="266"/>
      <c r="D187" s="234" t="s">
        <v>135</v>
      </c>
      <c r="E187" s="267" t="s">
        <v>19</v>
      </c>
      <c r="F187" s="268" t="s">
        <v>150</v>
      </c>
      <c r="G187" s="266"/>
      <c r="H187" s="269">
        <v>2</v>
      </c>
      <c r="I187" s="270"/>
      <c r="J187" s="266"/>
      <c r="K187" s="266"/>
      <c r="L187" s="271"/>
      <c r="M187" s="272"/>
      <c r="N187" s="273"/>
      <c r="O187" s="273"/>
      <c r="P187" s="273"/>
      <c r="Q187" s="273"/>
      <c r="R187" s="273"/>
      <c r="S187" s="273"/>
      <c r="T187" s="274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75" t="s">
        <v>135</v>
      </c>
      <c r="AU187" s="275" t="s">
        <v>79</v>
      </c>
      <c r="AV187" s="16" t="s">
        <v>131</v>
      </c>
      <c r="AW187" s="16" t="s">
        <v>32</v>
      </c>
      <c r="AX187" s="16" t="s">
        <v>77</v>
      </c>
      <c r="AY187" s="275" t="s">
        <v>123</v>
      </c>
    </row>
    <row r="188" spans="1:65" s="2" customFormat="1" ht="21.75" customHeight="1">
      <c r="A188" s="40"/>
      <c r="B188" s="41"/>
      <c r="C188" s="214" t="s">
        <v>261</v>
      </c>
      <c r="D188" s="214" t="s">
        <v>126</v>
      </c>
      <c r="E188" s="215" t="s">
        <v>262</v>
      </c>
      <c r="F188" s="216" t="s">
        <v>263</v>
      </c>
      <c r="G188" s="217" t="s">
        <v>129</v>
      </c>
      <c r="H188" s="218">
        <v>3</v>
      </c>
      <c r="I188" s="219"/>
      <c r="J188" s="220">
        <f>ROUND(I188*H188,2)</f>
        <v>0</v>
      </c>
      <c r="K188" s="216" t="s">
        <v>130</v>
      </c>
      <c r="L188" s="46"/>
      <c r="M188" s="221" t="s">
        <v>19</v>
      </c>
      <c r="N188" s="222" t="s">
        <v>41</v>
      </c>
      <c r="O188" s="86"/>
      <c r="P188" s="223">
        <f>O188*H188</f>
        <v>0</v>
      </c>
      <c r="Q188" s="223">
        <v>1E-05</v>
      </c>
      <c r="R188" s="223">
        <f>Q188*H188</f>
        <v>3.0000000000000004E-05</v>
      </c>
      <c r="S188" s="223">
        <v>0</v>
      </c>
      <c r="T188" s="22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5" t="s">
        <v>249</v>
      </c>
      <c r="AT188" s="225" t="s">
        <v>126</v>
      </c>
      <c r="AU188" s="225" t="s">
        <v>79</v>
      </c>
      <c r="AY188" s="19" t="s">
        <v>123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9" t="s">
        <v>77</v>
      </c>
      <c r="BK188" s="226">
        <f>ROUND(I188*H188,2)</f>
        <v>0</v>
      </c>
      <c r="BL188" s="19" t="s">
        <v>249</v>
      </c>
      <c r="BM188" s="225" t="s">
        <v>264</v>
      </c>
    </row>
    <row r="189" spans="1:47" s="2" customFormat="1" ht="12">
      <c r="A189" s="40"/>
      <c r="B189" s="41"/>
      <c r="C189" s="42"/>
      <c r="D189" s="227" t="s">
        <v>133</v>
      </c>
      <c r="E189" s="42"/>
      <c r="F189" s="228" t="s">
        <v>265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133</v>
      </c>
      <c r="AU189" s="19" t="s">
        <v>79</v>
      </c>
    </row>
    <row r="190" spans="1:51" s="14" customFormat="1" ht="12">
      <c r="A190" s="14"/>
      <c r="B190" s="243"/>
      <c r="C190" s="244"/>
      <c r="D190" s="234" t="s">
        <v>135</v>
      </c>
      <c r="E190" s="245" t="s">
        <v>19</v>
      </c>
      <c r="F190" s="246" t="s">
        <v>266</v>
      </c>
      <c r="G190" s="244"/>
      <c r="H190" s="247">
        <v>3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135</v>
      </c>
      <c r="AU190" s="253" t="s">
        <v>79</v>
      </c>
      <c r="AV190" s="14" t="s">
        <v>79</v>
      </c>
      <c r="AW190" s="14" t="s">
        <v>32</v>
      </c>
      <c r="AX190" s="14" t="s">
        <v>70</v>
      </c>
      <c r="AY190" s="253" t="s">
        <v>123</v>
      </c>
    </row>
    <row r="191" spans="1:51" s="16" customFormat="1" ht="12">
      <c r="A191" s="16"/>
      <c r="B191" s="265"/>
      <c r="C191" s="266"/>
      <c r="D191" s="234" t="s">
        <v>135</v>
      </c>
      <c r="E191" s="267" t="s">
        <v>19</v>
      </c>
      <c r="F191" s="268" t="s">
        <v>150</v>
      </c>
      <c r="G191" s="266"/>
      <c r="H191" s="269">
        <v>3</v>
      </c>
      <c r="I191" s="270"/>
      <c r="J191" s="266"/>
      <c r="K191" s="266"/>
      <c r="L191" s="271"/>
      <c r="M191" s="272"/>
      <c r="N191" s="273"/>
      <c r="O191" s="273"/>
      <c r="P191" s="273"/>
      <c r="Q191" s="273"/>
      <c r="R191" s="273"/>
      <c r="S191" s="273"/>
      <c r="T191" s="274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75" t="s">
        <v>135</v>
      </c>
      <c r="AU191" s="275" t="s">
        <v>79</v>
      </c>
      <c r="AV191" s="16" t="s">
        <v>131</v>
      </c>
      <c r="AW191" s="16" t="s">
        <v>32</v>
      </c>
      <c r="AX191" s="16" t="s">
        <v>77</v>
      </c>
      <c r="AY191" s="275" t="s">
        <v>123</v>
      </c>
    </row>
    <row r="192" spans="1:65" s="2" customFormat="1" ht="24.15" customHeight="1">
      <c r="A192" s="40"/>
      <c r="B192" s="41"/>
      <c r="C192" s="214" t="s">
        <v>267</v>
      </c>
      <c r="D192" s="214" t="s">
        <v>126</v>
      </c>
      <c r="E192" s="215" t="s">
        <v>268</v>
      </c>
      <c r="F192" s="216" t="s">
        <v>269</v>
      </c>
      <c r="G192" s="217" t="s">
        <v>129</v>
      </c>
      <c r="H192" s="218">
        <v>4</v>
      </c>
      <c r="I192" s="219"/>
      <c r="J192" s="220">
        <f>ROUND(I192*H192,2)</f>
        <v>0</v>
      </c>
      <c r="K192" s="216" t="s">
        <v>130</v>
      </c>
      <c r="L192" s="46"/>
      <c r="M192" s="221" t="s">
        <v>19</v>
      </c>
      <c r="N192" s="222" t="s">
        <v>41</v>
      </c>
      <c r="O192" s="86"/>
      <c r="P192" s="223">
        <f>O192*H192</f>
        <v>0</v>
      </c>
      <c r="Q192" s="223">
        <v>0.01418</v>
      </c>
      <c r="R192" s="223">
        <f>Q192*H192</f>
        <v>0.05672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249</v>
      </c>
      <c r="AT192" s="225" t="s">
        <v>126</v>
      </c>
      <c r="AU192" s="225" t="s">
        <v>79</v>
      </c>
      <c r="AY192" s="19" t="s">
        <v>123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77</v>
      </c>
      <c r="BK192" s="226">
        <f>ROUND(I192*H192,2)</f>
        <v>0</v>
      </c>
      <c r="BL192" s="19" t="s">
        <v>249</v>
      </c>
      <c r="BM192" s="225" t="s">
        <v>270</v>
      </c>
    </row>
    <row r="193" spans="1:47" s="2" customFormat="1" ht="12">
      <c r="A193" s="40"/>
      <c r="B193" s="41"/>
      <c r="C193" s="42"/>
      <c r="D193" s="227" t="s">
        <v>133</v>
      </c>
      <c r="E193" s="42"/>
      <c r="F193" s="228" t="s">
        <v>271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133</v>
      </c>
      <c r="AU193" s="19" t="s">
        <v>79</v>
      </c>
    </row>
    <row r="194" spans="1:51" s="14" customFormat="1" ht="12">
      <c r="A194" s="14"/>
      <c r="B194" s="243"/>
      <c r="C194" s="244"/>
      <c r="D194" s="234" t="s">
        <v>135</v>
      </c>
      <c r="E194" s="245" t="s">
        <v>19</v>
      </c>
      <c r="F194" s="246" t="s">
        <v>272</v>
      </c>
      <c r="G194" s="244"/>
      <c r="H194" s="247">
        <v>4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135</v>
      </c>
      <c r="AU194" s="253" t="s">
        <v>79</v>
      </c>
      <c r="AV194" s="14" t="s">
        <v>79</v>
      </c>
      <c r="AW194" s="14" t="s">
        <v>32</v>
      </c>
      <c r="AX194" s="14" t="s">
        <v>70</v>
      </c>
      <c r="AY194" s="253" t="s">
        <v>123</v>
      </c>
    </row>
    <row r="195" spans="1:51" s="16" customFormat="1" ht="12">
      <c r="A195" s="16"/>
      <c r="B195" s="265"/>
      <c r="C195" s="266"/>
      <c r="D195" s="234" t="s">
        <v>135</v>
      </c>
      <c r="E195" s="267" t="s">
        <v>19</v>
      </c>
      <c r="F195" s="268" t="s">
        <v>150</v>
      </c>
      <c r="G195" s="266"/>
      <c r="H195" s="269">
        <v>4</v>
      </c>
      <c r="I195" s="270"/>
      <c r="J195" s="266"/>
      <c r="K195" s="266"/>
      <c r="L195" s="271"/>
      <c r="M195" s="272"/>
      <c r="N195" s="273"/>
      <c r="O195" s="273"/>
      <c r="P195" s="273"/>
      <c r="Q195" s="273"/>
      <c r="R195" s="273"/>
      <c r="S195" s="273"/>
      <c r="T195" s="274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75" t="s">
        <v>135</v>
      </c>
      <c r="AU195" s="275" t="s">
        <v>79</v>
      </c>
      <c r="AV195" s="16" t="s">
        <v>131</v>
      </c>
      <c r="AW195" s="16" t="s">
        <v>32</v>
      </c>
      <c r="AX195" s="16" t="s">
        <v>77</v>
      </c>
      <c r="AY195" s="275" t="s">
        <v>123</v>
      </c>
    </row>
    <row r="196" spans="1:63" s="12" customFormat="1" ht="22.8" customHeight="1">
      <c r="A196" s="12"/>
      <c r="B196" s="198"/>
      <c r="C196" s="199"/>
      <c r="D196" s="200" t="s">
        <v>69</v>
      </c>
      <c r="E196" s="212" t="s">
        <v>273</v>
      </c>
      <c r="F196" s="212" t="s">
        <v>274</v>
      </c>
      <c r="G196" s="199"/>
      <c r="H196" s="199"/>
      <c r="I196" s="202"/>
      <c r="J196" s="213">
        <f>BK196</f>
        <v>0</v>
      </c>
      <c r="K196" s="199"/>
      <c r="L196" s="204"/>
      <c r="M196" s="205"/>
      <c r="N196" s="206"/>
      <c r="O196" s="206"/>
      <c r="P196" s="207">
        <f>SUM(P197:P264)</f>
        <v>0</v>
      </c>
      <c r="Q196" s="206"/>
      <c r="R196" s="207">
        <f>SUM(R197:R264)</f>
        <v>0.19961550000000006</v>
      </c>
      <c r="S196" s="206"/>
      <c r="T196" s="208">
        <f>SUM(T197:T264)</f>
        <v>1.10544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9" t="s">
        <v>79</v>
      </c>
      <c r="AT196" s="210" t="s">
        <v>69</v>
      </c>
      <c r="AU196" s="210" t="s">
        <v>77</v>
      </c>
      <c r="AY196" s="209" t="s">
        <v>123</v>
      </c>
      <c r="BK196" s="211">
        <f>SUM(BK197:BK264)</f>
        <v>0</v>
      </c>
    </row>
    <row r="197" spans="1:65" s="2" customFormat="1" ht="24.15" customHeight="1">
      <c r="A197" s="40"/>
      <c r="B197" s="41"/>
      <c r="C197" s="214" t="s">
        <v>275</v>
      </c>
      <c r="D197" s="214" t="s">
        <v>126</v>
      </c>
      <c r="E197" s="215" t="s">
        <v>276</v>
      </c>
      <c r="F197" s="216" t="s">
        <v>277</v>
      </c>
      <c r="G197" s="217" t="s">
        <v>129</v>
      </c>
      <c r="H197" s="218">
        <v>120</v>
      </c>
      <c r="I197" s="219"/>
      <c r="J197" s="220">
        <f>ROUND(I197*H197,2)</f>
        <v>0</v>
      </c>
      <c r="K197" s="216" t="s">
        <v>130</v>
      </c>
      <c r="L197" s="46"/>
      <c r="M197" s="221" t="s">
        <v>19</v>
      </c>
      <c r="N197" s="222" t="s">
        <v>41</v>
      </c>
      <c r="O197" s="86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5" t="s">
        <v>249</v>
      </c>
      <c r="AT197" s="225" t="s">
        <v>126</v>
      </c>
      <c r="AU197" s="225" t="s">
        <v>79</v>
      </c>
      <c r="AY197" s="19" t="s">
        <v>123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9" t="s">
        <v>77</v>
      </c>
      <c r="BK197" s="226">
        <f>ROUND(I197*H197,2)</f>
        <v>0</v>
      </c>
      <c r="BL197" s="19" t="s">
        <v>249</v>
      </c>
      <c r="BM197" s="225" t="s">
        <v>278</v>
      </c>
    </row>
    <row r="198" spans="1:47" s="2" customFormat="1" ht="12">
      <c r="A198" s="40"/>
      <c r="B198" s="41"/>
      <c r="C198" s="42"/>
      <c r="D198" s="227" t="s">
        <v>133</v>
      </c>
      <c r="E198" s="42"/>
      <c r="F198" s="228" t="s">
        <v>279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133</v>
      </c>
      <c r="AU198" s="19" t="s">
        <v>79</v>
      </c>
    </row>
    <row r="199" spans="1:51" s="14" customFormat="1" ht="12">
      <c r="A199" s="14"/>
      <c r="B199" s="243"/>
      <c r="C199" s="244"/>
      <c r="D199" s="234" t="s">
        <v>135</v>
      </c>
      <c r="E199" s="245" t="s">
        <v>19</v>
      </c>
      <c r="F199" s="246" t="s">
        <v>280</v>
      </c>
      <c r="G199" s="244"/>
      <c r="H199" s="247">
        <v>120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135</v>
      </c>
      <c r="AU199" s="253" t="s">
        <v>79</v>
      </c>
      <c r="AV199" s="14" t="s">
        <v>79</v>
      </c>
      <c r="AW199" s="14" t="s">
        <v>32</v>
      </c>
      <c r="AX199" s="14" t="s">
        <v>70</v>
      </c>
      <c r="AY199" s="253" t="s">
        <v>123</v>
      </c>
    </row>
    <row r="200" spans="1:51" s="16" customFormat="1" ht="12">
      <c r="A200" s="16"/>
      <c r="B200" s="265"/>
      <c r="C200" s="266"/>
      <c r="D200" s="234" t="s">
        <v>135</v>
      </c>
      <c r="E200" s="267" t="s">
        <v>19</v>
      </c>
      <c r="F200" s="268" t="s">
        <v>150</v>
      </c>
      <c r="G200" s="266"/>
      <c r="H200" s="269">
        <v>120</v>
      </c>
      <c r="I200" s="270"/>
      <c r="J200" s="266"/>
      <c r="K200" s="266"/>
      <c r="L200" s="271"/>
      <c r="M200" s="272"/>
      <c r="N200" s="273"/>
      <c r="O200" s="273"/>
      <c r="P200" s="273"/>
      <c r="Q200" s="273"/>
      <c r="R200" s="273"/>
      <c r="S200" s="273"/>
      <c r="T200" s="274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75" t="s">
        <v>135</v>
      </c>
      <c r="AU200" s="275" t="s">
        <v>79</v>
      </c>
      <c r="AV200" s="16" t="s">
        <v>131</v>
      </c>
      <c r="AW200" s="16" t="s">
        <v>32</v>
      </c>
      <c r="AX200" s="16" t="s">
        <v>77</v>
      </c>
      <c r="AY200" s="275" t="s">
        <v>123</v>
      </c>
    </row>
    <row r="201" spans="1:65" s="2" customFormat="1" ht="33" customHeight="1">
      <c r="A201" s="40"/>
      <c r="B201" s="41"/>
      <c r="C201" s="214" t="s">
        <v>7</v>
      </c>
      <c r="D201" s="214" t="s">
        <v>126</v>
      </c>
      <c r="E201" s="215" t="s">
        <v>281</v>
      </c>
      <c r="F201" s="216" t="s">
        <v>282</v>
      </c>
      <c r="G201" s="217" t="s">
        <v>160</v>
      </c>
      <c r="H201" s="218">
        <v>4.9</v>
      </c>
      <c r="I201" s="219"/>
      <c r="J201" s="220">
        <f>ROUND(I201*H201,2)</f>
        <v>0</v>
      </c>
      <c r="K201" s="216" t="s">
        <v>130</v>
      </c>
      <c r="L201" s="46"/>
      <c r="M201" s="221" t="s">
        <v>19</v>
      </c>
      <c r="N201" s="222" t="s">
        <v>41</v>
      </c>
      <c r="O201" s="86"/>
      <c r="P201" s="223">
        <f>O201*H201</f>
        <v>0</v>
      </c>
      <c r="Q201" s="223">
        <v>0.02791</v>
      </c>
      <c r="R201" s="223">
        <f>Q201*H201</f>
        <v>0.13675900000000002</v>
      </c>
      <c r="S201" s="223">
        <v>0</v>
      </c>
      <c r="T201" s="22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5" t="s">
        <v>249</v>
      </c>
      <c r="AT201" s="225" t="s">
        <v>126</v>
      </c>
      <c r="AU201" s="225" t="s">
        <v>79</v>
      </c>
      <c r="AY201" s="19" t="s">
        <v>123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9" t="s">
        <v>77</v>
      </c>
      <c r="BK201" s="226">
        <f>ROUND(I201*H201,2)</f>
        <v>0</v>
      </c>
      <c r="BL201" s="19" t="s">
        <v>249</v>
      </c>
      <c r="BM201" s="225" t="s">
        <v>283</v>
      </c>
    </row>
    <row r="202" spans="1:47" s="2" customFormat="1" ht="12">
      <c r="A202" s="40"/>
      <c r="B202" s="41"/>
      <c r="C202" s="42"/>
      <c r="D202" s="227" t="s">
        <v>133</v>
      </c>
      <c r="E202" s="42"/>
      <c r="F202" s="228" t="s">
        <v>284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133</v>
      </c>
      <c r="AU202" s="19" t="s">
        <v>79</v>
      </c>
    </row>
    <row r="203" spans="1:51" s="14" customFormat="1" ht="12">
      <c r="A203" s="14"/>
      <c r="B203" s="243"/>
      <c r="C203" s="244"/>
      <c r="D203" s="234" t="s">
        <v>135</v>
      </c>
      <c r="E203" s="245" t="s">
        <v>19</v>
      </c>
      <c r="F203" s="246" t="s">
        <v>285</v>
      </c>
      <c r="G203" s="244"/>
      <c r="H203" s="247">
        <v>4.9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135</v>
      </c>
      <c r="AU203" s="253" t="s">
        <v>79</v>
      </c>
      <c r="AV203" s="14" t="s">
        <v>79</v>
      </c>
      <c r="AW203" s="14" t="s">
        <v>32</v>
      </c>
      <c r="AX203" s="14" t="s">
        <v>70</v>
      </c>
      <c r="AY203" s="253" t="s">
        <v>123</v>
      </c>
    </row>
    <row r="204" spans="1:51" s="16" customFormat="1" ht="12">
      <c r="A204" s="16"/>
      <c r="B204" s="265"/>
      <c r="C204" s="266"/>
      <c r="D204" s="234" t="s">
        <v>135</v>
      </c>
      <c r="E204" s="267" t="s">
        <v>19</v>
      </c>
      <c r="F204" s="268" t="s">
        <v>150</v>
      </c>
      <c r="G204" s="266"/>
      <c r="H204" s="269">
        <v>4.9</v>
      </c>
      <c r="I204" s="270"/>
      <c r="J204" s="266"/>
      <c r="K204" s="266"/>
      <c r="L204" s="271"/>
      <c r="M204" s="272"/>
      <c r="N204" s="273"/>
      <c r="O204" s="273"/>
      <c r="P204" s="273"/>
      <c r="Q204" s="273"/>
      <c r="R204" s="273"/>
      <c r="S204" s="273"/>
      <c r="T204" s="274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75" t="s">
        <v>135</v>
      </c>
      <c r="AU204" s="275" t="s">
        <v>79</v>
      </c>
      <c r="AV204" s="16" t="s">
        <v>131</v>
      </c>
      <c r="AW204" s="16" t="s">
        <v>32</v>
      </c>
      <c r="AX204" s="16" t="s">
        <v>77</v>
      </c>
      <c r="AY204" s="275" t="s">
        <v>123</v>
      </c>
    </row>
    <row r="205" spans="1:65" s="2" customFormat="1" ht="21.75" customHeight="1">
      <c r="A205" s="40"/>
      <c r="B205" s="41"/>
      <c r="C205" s="214" t="s">
        <v>286</v>
      </c>
      <c r="D205" s="214" t="s">
        <v>126</v>
      </c>
      <c r="E205" s="215" t="s">
        <v>287</v>
      </c>
      <c r="F205" s="216" t="s">
        <v>288</v>
      </c>
      <c r="G205" s="217" t="s">
        <v>183</v>
      </c>
      <c r="H205" s="218">
        <v>7</v>
      </c>
      <c r="I205" s="219"/>
      <c r="J205" s="220">
        <f>ROUND(I205*H205,2)</f>
        <v>0</v>
      </c>
      <c r="K205" s="216" t="s">
        <v>130</v>
      </c>
      <c r="L205" s="46"/>
      <c r="M205" s="221" t="s">
        <v>19</v>
      </c>
      <c r="N205" s="222" t="s">
        <v>41</v>
      </c>
      <c r="O205" s="86"/>
      <c r="P205" s="223">
        <f>O205*H205</f>
        <v>0</v>
      </c>
      <c r="Q205" s="223">
        <v>0.00103</v>
      </c>
      <c r="R205" s="223">
        <f>Q205*H205</f>
        <v>0.007210000000000001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249</v>
      </c>
      <c r="AT205" s="225" t="s">
        <v>126</v>
      </c>
      <c r="AU205" s="225" t="s">
        <v>79</v>
      </c>
      <c r="AY205" s="19" t="s">
        <v>123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77</v>
      </c>
      <c r="BK205" s="226">
        <f>ROUND(I205*H205,2)</f>
        <v>0</v>
      </c>
      <c r="BL205" s="19" t="s">
        <v>249</v>
      </c>
      <c r="BM205" s="225" t="s">
        <v>289</v>
      </c>
    </row>
    <row r="206" spans="1:47" s="2" customFormat="1" ht="12">
      <c r="A206" s="40"/>
      <c r="B206" s="41"/>
      <c r="C206" s="42"/>
      <c r="D206" s="227" t="s">
        <v>133</v>
      </c>
      <c r="E206" s="42"/>
      <c r="F206" s="228" t="s">
        <v>290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133</v>
      </c>
      <c r="AU206" s="19" t="s">
        <v>79</v>
      </c>
    </row>
    <row r="207" spans="1:51" s="13" customFormat="1" ht="12">
      <c r="A207" s="13"/>
      <c r="B207" s="232"/>
      <c r="C207" s="233"/>
      <c r="D207" s="234" t="s">
        <v>135</v>
      </c>
      <c r="E207" s="235" t="s">
        <v>19</v>
      </c>
      <c r="F207" s="236" t="s">
        <v>291</v>
      </c>
      <c r="G207" s="233"/>
      <c r="H207" s="235" t="s">
        <v>19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135</v>
      </c>
      <c r="AU207" s="242" t="s">
        <v>79</v>
      </c>
      <c r="AV207" s="13" t="s">
        <v>77</v>
      </c>
      <c r="AW207" s="13" t="s">
        <v>32</v>
      </c>
      <c r="AX207" s="13" t="s">
        <v>70</v>
      </c>
      <c r="AY207" s="242" t="s">
        <v>123</v>
      </c>
    </row>
    <row r="208" spans="1:51" s="14" customFormat="1" ht="12">
      <c r="A208" s="14"/>
      <c r="B208" s="243"/>
      <c r="C208" s="244"/>
      <c r="D208" s="234" t="s">
        <v>135</v>
      </c>
      <c r="E208" s="245" t="s">
        <v>19</v>
      </c>
      <c r="F208" s="246" t="s">
        <v>292</v>
      </c>
      <c r="G208" s="244"/>
      <c r="H208" s="247">
        <v>7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135</v>
      </c>
      <c r="AU208" s="253" t="s">
        <v>79</v>
      </c>
      <c r="AV208" s="14" t="s">
        <v>79</v>
      </c>
      <c r="AW208" s="14" t="s">
        <v>32</v>
      </c>
      <c r="AX208" s="14" t="s">
        <v>70</v>
      </c>
      <c r="AY208" s="253" t="s">
        <v>123</v>
      </c>
    </row>
    <row r="209" spans="1:51" s="16" customFormat="1" ht="12">
      <c r="A209" s="16"/>
      <c r="B209" s="265"/>
      <c r="C209" s="266"/>
      <c r="D209" s="234" t="s">
        <v>135</v>
      </c>
      <c r="E209" s="267" t="s">
        <v>19</v>
      </c>
      <c r="F209" s="268" t="s">
        <v>150</v>
      </c>
      <c r="G209" s="266"/>
      <c r="H209" s="269">
        <v>7</v>
      </c>
      <c r="I209" s="270"/>
      <c r="J209" s="266"/>
      <c r="K209" s="266"/>
      <c r="L209" s="271"/>
      <c r="M209" s="272"/>
      <c r="N209" s="273"/>
      <c r="O209" s="273"/>
      <c r="P209" s="273"/>
      <c r="Q209" s="273"/>
      <c r="R209" s="273"/>
      <c r="S209" s="273"/>
      <c r="T209" s="274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75" t="s">
        <v>135</v>
      </c>
      <c r="AU209" s="275" t="s">
        <v>79</v>
      </c>
      <c r="AV209" s="16" t="s">
        <v>131</v>
      </c>
      <c r="AW209" s="16" t="s">
        <v>32</v>
      </c>
      <c r="AX209" s="16" t="s">
        <v>77</v>
      </c>
      <c r="AY209" s="275" t="s">
        <v>123</v>
      </c>
    </row>
    <row r="210" spans="1:65" s="2" customFormat="1" ht="24.15" customHeight="1">
      <c r="A210" s="40"/>
      <c r="B210" s="41"/>
      <c r="C210" s="214" t="s">
        <v>293</v>
      </c>
      <c r="D210" s="214" t="s">
        <v>126</v>
      </c>
      <c r="E210" s="215" t="s">
        <v>294</v>
      </c>
      <c r="F210" s="216" t="s">
        <v>295</v>
      </c>
      <c r="G210" s="217" t="s">
        <v>183</v>
      </c>
      <c r="H210" s="218">
        <v>2.8</v>
      </c>
      <c r="I210" s="219"/>
      <c r="J210" s="220">
        <f>ROUND(I210*H210,2)</f>
        <v>0</v>
      </c>
      <c r="K210" s="216" t="s">
        <v>130</v>
      </c>
      <c r="L210" s="46"/>
      <c r="M210" s="221" t="s">
        <v>19</v>
      </c>
      <c r="N210" s="222" t="s">
        <v>41</v>
      </c>
      <c r="O210" s="86"/>
      <c r="P210" s="223">
        <f>O210*H210</f>
        <v>0</v>
      </c>
      <c r="Q210" s="223">
        <v>1E-05</v>
      </c>
      <c r="R210" s="223">
        <f>Q210*H210</f>
        <v>2.8E-05</v>
      </c>
      <c r="S210" s="223">
        <v>0</v>
      </c>
      <c r="T210" s="224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5" t="s">
        <v>249</v>
      </c>
      <c r="AT210" s="225" t="s">
        <v>126</v>
      </c>
      <c r="AU210" s="225" t="s">
        <v>79</v>
      </c>
      <c r="AY210" s="19" t="s">
        <v>123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9" t="s">
        <v>77</v>
      </c>
      <c r="BK210" s="226">
        <f>ROUND(I210*H210,2)</f>
        <v>0</v>
      </c>
      <c r="BL210" s="19" t="s">
        <v>249</v>
      </c>
      <c r="BM210" s="225" t="s">
        <v>296</v>
      </c>
    </row>
    <row r="211" spans="1:47" s="2" customFormat="1" ht="12">
      <c r="A211" s="40"/>
      <c r="B211" s="41"/>
      <c r="C211" s="42"/>
      <c r="D211" s="227" t="s">
        <v>133</v>
      </c>
      <c r="E211" s="42"/>
      <c r="F211" s="228" t="s">
        <v>297</v>
      </c>
      <c r="G211" s="42"/>
      <c r="H211" s="42"/>
      <c r="I211" s="229"/>
      <c r="J211" s="42"/>
      <c r="K211" s="42"/>
      <c r="L211" s="46"/>
      <c r="M211" s="230"/>
      <c r="N211" s="231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133</v>
      </c>
      <c r="AU211" s="19" t="s">
        <v>79</v>
      </c>
    </row>
    <row r="212" spans="1:51" s="13" customFormat="1" ht="12">
      <c r="A212" s="13"/>
      <c r="B212" s="232"/>
      <c r="C212" s="233"/>
      <c r="D212" s="234" t="s">
        <v>135</v>
      </c>
      <c r="E212" s="235" t="s">
        <v>19</v>
      </c>
      <c r="F212" s="236" t="s">
        <v>298</v>
      </c>
      <c r="G212" s="233"/>
      <c r="H212" s="235" t="s">
        <v>19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135</v>
      </c>
      <c r="AU212" s="242" t="s">
        <v>79</v>
      </c>
      <c r="AV212" s="13" t="s">
        <v>77</v>
      </c>
      <c r="AW212" s="13" t="s">
        <v>32</v>
      </c>
      <c r="AX212" s="13" t="s">
        <v>70</v>
      </c>
      <c r="AY212" s="242" t="s">
        <v>123</v>
      </c>
    </row>
    <row r="213" spans="1:51" s="14" customFormat="1" ht="12">
      <c r="A213" s="14"/>
      <c r="B213" s="243"/>
      <c r="C213" s="244"/>
      <c r="D213" s="234" t="s">
        <v>135</v>
      </c>
      <c r="E213" s="245" t="s">
        <v>19</v>
      </c>
      <c r="F213" s="246" t="s">
        <v>299</v>
      </c>
      <c r="G213" s="244"/>
      <c r="H213" s="247">
        <v>2.8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135</v>
      </c>
      <c r="AU213" s="253" t="s">
        <v>79</v>
      </c>
      <c r="AV213" s="14" t="s">
        <v>79</v>
      </c>
      <c r="AW213" s="14" t="s">
        <v>32</v>
      </c>
      <c r="AX213" s="14" t="s">
        <v>70</v>
      </c>
      <c r="AY213" s="253" t="s">
        <v>123</v>
      </c>
    </row>
    <row r="214" spans="1:51" s="16" customFormat="1" ht="12">
      <c r="A214" s="16"/>
      <c r="B214" s="265"/>
      <c r="C214" s="266"/>
      <c r="D214" s="234" t="s">
        <v>135</v>
      </c>
      <c r="E214" s="267" t="s">
        <v>19</v>
      </c>
      <c r="F214" s="268" t="s">
        <v>150</v>
      </c>
      <c r="G214" s="266"/>
      <c r="H214" s="269">
        <v>2.8</v>
      </c>
      <c r="I214" s="270"/>
      <c r="J214" s="266"/>
      <c r="K214" s="266"/>
      <c r="L214" s="271"/>
      <c r="M214" s="272"/>
      <c r="N214" s="273"/>
      <c r="O214" s="273"/>
      <c r="P214" s="273"/>
      <c r="Q214" s="273"/>
      <c r="R214" s="273"/>
      <c r="S214" s="273"/>
      <c r="T214" s="274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275" t="s">
        <v>135</v>
      </c>
      <c r="AU214" s="275" t="s">
        <v>79</v>
      </c>
      <c r="AV214" s="16" t="s">
        <v>131</v>
      </c>
      <c r="AW214" s="16" t="s">
        <v>32</v>
      </c>
      <c r="AX214" s="16" t="s">
        <v>77</v>
      </c>
      <c r="AY214" s="275" t="s">
        <v>123</v>
      </c>
    </row>
    <row r="215" spans="1:65" s="2" customFormat="1" ht="24.15" customHeight="1">
      <c r="A215" s="40"/>
      <c r="B215" s="41"/>
      <c r="C215" s="214" t="s">
        <v>300</v>
      </c>
      <c r="D215" s="214" t="s">
        <v>126</v>
      </c>
      <c r="E215" s="215" t="s">
        <v>301</v>
      </c>
      <c r="F215" s="216" t="s">
        <v>302</v>
      </c>
      <c r="G215" s="217" t="s">
        <v>160</v>
      </c>
      <c r="H215" s="218">
        <v>4.9</v>
      </c>
      <c r="I215" s="219"/>
      <c r="J215" s="220">
        <f>ROUND(I215*H215,2)</f>
        <v>0</v>
      </c>
      <c r="K215" s="216" t="s">
        <v>130</v>
      </c>
      <c r="L215" s="46"/>
      <c r="M215" s="221" t="s">
        <v>19</v>
      </c>
      <c r="N215" s="222" t="s">
        <v>41</v>
      </c>
      <c r="O215" s="86"/>
      <c r="P215" s="223">
        <f>O215*H215</f>
        <v>0</v>
      </c>
      <c r="Q215" s="223">
        <v>0.0002</v>
      </c>
      <c r="R215" s="223">
        <f>Q215*H215</f>
        <v>0.0009800000000000002</v>
      </c>
      <c r="S215" s="223">
        <v>0</v>
      </c>
      <c r="T215" s="224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5" t="s">
        <v>249</v>
      </c>
      <c r="AT215" s="225" t="s">
        <v>126</v>
      </c>
      <c r="AU215" s="225" t="s">
        <v>79</v>
      </c>
      <c r="AY215" s="19" t="s">
        <v>123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9" t="s">
        <v>77</v>
      </c>
      <c r="BK215" s="226">
        <f>ROUND(I215*H215,2)</f>
        <v>0</v>
      </c>
      <c r="BL215" s="19" t="s">
        <v>249</v>
      </c>
      <c r="BM215" s="225" t="s">
        <v>303</v>
      </c>
    </row>
    <row r="216" spans="1:47" s="2" customFormat="1" ht="12">
      <c r="A216" s="40"/>
      <c r="B216" s="41"/>
      <c r="C216" s="42"/>
      <c r="D216" s="227" t="s">
        <v>133</v>
      </c>
      <c r="E216" s="42"/>
      <c r="F216" s="228" t="s">
        <v>304</v>
      </c>
      <c r="G216" s="42"/>
      <c r="H216" s="42"/>
      <c r="I216" s="229"/>
      <c r="J216" s="42"/>
      <c r="K216" s="42"/>
      <c r="L216" s="46"/>
      <c r="M216" s="230"/>
      <c r="N216" s="231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133</v>
      </c>
      <c r="AU216" s="19" t="s">
        <v>79</v>
      </c>
    </row>
    <row r="217" spans="1:51" s="14" customFormat="1" ht="12">
      <c r="A217" s="14"/>
      <c r="B217" s="243"/>
      <c r="C217" s="244"/>
      <c r="D217" s="234" t="s">
        <v>135</v>
      </c>
      <c r="E217" s="245" t="s">
        <v>19</v>
      </c>
      <c r="F217" s="246" t="s">
        <v>285</v>
      </c>
      <c r="G217" s="244"/>
      <c r="H217" s="247">
        <v>4.9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135</v>
      </c>
      <c r="AU217" s="253" t="s">
        <v>79</v>
      </c>
      <c r="AV217" s="14" t="s">
        <v>79</v>
      </c>
      <c r="AW217" s="14" t="s">
        <v>32</v>
      </c>
      <c r="AX217" s="14" t="s">
        <v>70</v>
      </c>
      <c r="AY217" s="253" t="s">
        <v>123</v>
      </c>
    </row>
    <row r="218" spans="1:51" s="16" customFormat="1" ht="12">
      <c r="A218" s="16"/>
      <c r="B218" s="265"/>
      <c r="C218" s="266"/>
      <c r="D218" s="234" t="s">
        <v>135</v>
      </c>
      <c r="E218" s="267" t="s">
        <v>19</v>
      </c>
      <c r="F218" s="268" t="s">
        <v>150</v>
      </c>
      <c r="G218" s="266"/>
      <c r="H218" s="269">
        <v>4.9</v>
      </c>
      <c r="I218" s="270"/>
      <c r="J218" s="266"/>
      <c r="K218" s="266"/>
      <c r="L218" s="271"/>
      <c r="M218" s="272"/>
      <c r="N218" s="273"/>
      <c r="O218" s="273"/>
      <c r="P218" s="273"/>
      <c r="Q218" s="273"/>
      <c r="R218" s="273"/>
      <c r="S218" s="273"/>
      <c r="T218" s="274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75" t="s">
        <v>135</v>
      </c>
      <c r="AU218" s="275" t="s">
        <v>79</v>
      </c>
      <c r="AV218" s="16" t="s">
        <v>131</v>
      </c>
      <c r="AW218" s="16" t="s">
        <v>32</v>
      </c>
      <c r="AX218" s="16" t="s">
        <v>77</v>
      </c>
      <c r="AY218" s="275" t="s">
        <v>123</v>
      </c>
    </row>
    <row r="219" spans="1:65" s="2" customFormat="1" ht="24.15" customHeight="1">
      <c r="A219" s="40"/>
      <c r="B219" s="41"/>
      <c r="C219" s="214" t="s">
        <v>305</v>
      </c>
      <c r="D219" s="214" t="s">
        <v>126</v>
      </c>
      <c r="E219" s="215" t="s">
        <v>306</v>
      </c>
      <c r="F219" s="216" t="s">
        <v>307</v>
      </c>
      <c r="G219" s="217" t="s">
        <v>183</v>
      </c>
      <c r="H219" s="218">
        <v>1.4</v>
      </c>
      <c r="I219" s="219"/>
      <c r="J219" s="220">
        <f>ROUND(I219*H219,2)</f>
        <v>0</v>
      </c>
      <c r="K219" s="216" t="s">
        <v>130</v>
      </c>
      <c r="L219" s="46"/>
      <c r="M219" s="221" t="s">
        <v>19</v>
      </c>
      <c r="N219" s="222" t="s">
        <v>41</v>
      </c>
      <c r="O219" s="86"/>
      <c r="P219" s="223">
        <f>O219*H219</f>
        <v>0</v>
      </c>
      <c r="Q219" s="223">
        <v>0.00022</v>
      </c>
      <c r="R219" s="223">
        <f>Q219*H219</f>
        <v>0.000308</v>
      </c>
      <c r="S219" s="223">
        <v>0</v>
      </c>
      <c r="T219" s="22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5" t="s">
        <v>249</v>
      </c>
      <c r="AT219" s="225" t="s">
        <v>126</v>
      </c>
      <c r="AU219" s="225" t="s">
        <v>79</v>
      </c>
      <c r="AY219" s="19" t="s">
        <v>123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9" t="s">
        <v>77</v>
      </c>
      <c r="BK219" s="226">
        <f>ROUND(I219*H219,2)</f>
        <v>0</v>
      </c>
      <c r="BL219" s="19" t="s">
        <v>249</v>
      </c>
      <c r="BM219" s="225" t="s">
        <v>308</v>
      </c>
    </row>
    <row r="220" spans="1:47" s="2" customFormat="1" ht="12">
      <c r="A220" s="40"/>
      <c r="B220" s="41"/>
      <c r="C220" s="42"/>
      <c r="D220" s="227" t="s">
        <v>133</v>
      </c>
      <c r="E220" s="42"/>
      <c r="F220" s="228" t="s">
        <v>309</v>
      </c>
      <c r="G220" s="42"/>
      <c r="H220" s="42"/>
      <c r="I220" s="229"/>
      <c r="J220" s="42"/>
      <c r="K220" s="42"/>
      <c r="L220" s="46"/>
      <c r="M220" s="230"/>
      <c r="N220" s="231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133</v>
      </c>
      <c r="AU220" s="19" t="s">
        <v>79</v>
      </c>
    </row>
    <row r="221" spans="1:51" s="13" customFormat="1" ht="12">
      <c r="A221" s="13"/>
      <c r="B221" s="232"/>
      <c r="C221" s="233"/>
      <c r="D221" s="234" t="s">
        <v>135</v>
      </c>
      <c r="E221" s="235" t="s">
        <v>19</v>
      </c>
      <c r="F221" s="236" t="s">
        <v>298</v>
      </c>
      <c r="G221" s="233"/>
      <c r="H221" s="235" t="s">
        <v>19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135</v>
      </c>
      <c r="AU221" s="242" t="s">
        <v>79</v>
      </c>
      <c r="AV221" s="13" t="s">
        <v>77</v>
      </c>
      <c r="AW221" s="13" t="s">
        <v>32</v>
      </c>
      <c r="AX221" s="13" t="s">
        <v>70</v>
      </c>
      <c r="AY221" s="242" t="s">
        <v>123</v>
      </c>
    </row>
    <row r="222" spans="1:51" s="14" customFormat="1" ht="12">
      <c r="A222" s="14"/>
      <c r="B222" s="243"/>
      <c r="C222" s="244"/>
      <c r="D222" s="234" t="s">
        <v>135</v>
      </c>
      <c r="E222" s="245" t="s">
        <v>19</v>
      </c>
      <c r="F222" s="246" t="s">
        <v>310</v>
      </c>
      <c r="G222" s="244"/>
      <c r="H222" s="247">
        <v>1.4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135</v>
      </c>
      <c r="AU222" s="253" t="s">
        <v>79</v>
      </c>
      <c r="AV222" s="14" t="s">
        <v>79</v>
      </c>
      <c r="AW222" s="14" t="s">
        <v>32</v>
      </c>
      <c r="AX222" s="14" t="s">
        <v>70</v>
      </c>
      <c r="AY222" s="253" t="s">
        <v>123</v>
      </c>
    </row>
    <row r="223" spans="1:51" s="16" customFormat="1" ht="12">
      <c r="A223" s="16"/>
      <c r="B223" s="265"/>
      <c r="C223" s="266"/>
      <c r="D223" s="234" t="s">
        <v>135</v>
      </c>
      <c r="E223" s="267" t="s">
        <v>19</v>
      </c>
      <c r="F223" s="268" t="s">
        <v>150</v>
      </c>
      <c r="G223" s="266"/>
      <c r="H223" s="269">
        <v>1.4</v>
      </c>
      <c r="I223" s="270"/>
      <c r="J223" s="266"/>
      <c r="K223" s="266"/>
      <c r="L223" s="271"/>
      <c r="M223" s="272"/>
      <c r="N223" s="273"/>
      <c r="O223" s="273"/>
      <c r="P223" s="273"/>
      <c r="Q223" s="273"/>
      <c r="R223" s="273"/>
      <c r="S223" s="273"/>
      <c r="T223" s="274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75" t="s">
        <v>135</v>
      </c>
      <c r="AU223" s="275" t="s">
        <v>79</v>
      </c>
      <c r="AV223" s="16" t="s">
        <v>131</v>
      </c>
      <c r="AW223" s="16" t="s">
        <v>32</v>
      </c>
      <c r="AX223" s="16" t="s">
        <v>77</v>
      </c>
      <c r="AY223" s="275" t="s">
        <v>123</v>
      </c>
    </row>
    <row r="224" spans="1:65" s="2" customFormat="1" ht="24.15" customHeight="1">
      <c r="A224" s="40"/>
      <c r="B224" s="41"/>
      <c r="C224" s="214" t="s">
        <v>311</v>
      </c>
      <c r="D224" s="214" t="s">
        <v>126</v>
      </c>
      <c r="E224" s="215" t="s">
        <v>312</v>
      </c>
      <c r="F224" s="216" t="s">
        <v>313</v>
      </c>
      <c r="G224" s="217" t="s">
        <v>183</v>
      </c>
      <c r="H224" s="218">
        <v>3.5</v>
      </c>
      <c r="I224" s="219"/>
      <c r="J224" s="220">
        <f>ROUND(I224*H224,2)</f>
        <v>0</v>
      </c>
      <c r="K224" s="216" t="s">
        <v>130</v>
      </c>
      <c r="L224" s="46"/>
      <c r="M224" s="221" t="s">
        <v>19</v>
      </c>
      <c r="N224" s="222" t="s">
        <v>41</v>
      </c>
      <c r="O224" s="86"/>
      <c r="P224" s="223">
        <f>O224*H224</f>
        <v>0</v>
      </c>
      <c r="Q224" s="223">
        <v>0.00036</v>
      </c>
      <c r="R224" s="223">
        <f>Q224*H224</f>
        <v>0.00126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249</v>
      </c>
      <c r="AT224" s="225" t="s">
        <v>126</v>
      </c>
      <c r="AU224" s="225" t="s">
        <v>79</v>
      </c>
      <c r="AY224" s="19" t="s">
        <v>123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77</v>
      </c>
      <c r="BK224" s="226">
        <f>ROUND(I224*H224,2)</f>
        <v>0</v>
      </c>
      <c r="BL224" s="19" t="s">
        <v>249</v>
      </c>
      <c r="BM224" s="225" t="s">
        <v>314</v>
      </c>
    </row>
    <row r="225" spans="1:47" s="2" customFormat="1" ht="12">
      <c r="A225" s="40"/>
      <c r="B225" s="41"/>
      <c r="C225" s="42"/>
      <c r="D225" s="227" t="s">
        <v>133</v>
      </c>
      <c r="E225" s="42"/>
      <c r="F225" s="228" t="s">
        <v>315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133</v>
      </c>
      <c r="AU225" s="19" t="s">
        <v>79</v>
      </c>
    </row>
    <row r="226" spans="1:51" s="14" customFormat="1" ht="12">
      <c r="A226" s="14"/>
      <c r="B226" s="243"/>
      <c r="C226" s="244"/>
      <c r="D226" s="234" t="s">
        <v>135</v>
      </c>
      <c r="E226" s="245" t="s">
        <v>19</v>
      </c>
      <c r="F226" s="246" t="s">
        <v>316</v>
      </c>
      <c r="G226" s="244"/>
      <c r="H226" s="247">
        <v>3.5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135</v>
      </c>
      <c r="AU226" s="253" t="s">
        <v>79</v>
      </c>
      <c r="AV226" s="14" t="s">
        <v>79</v>
      </c>
      <c r="AW226" s="14" t="s">
        <v>32</v>
      </c>
      <c r="AX226" s="14" t="s">
        <v>70</v>
      </c>
      <c r="AY226" s="253" t="s">
        <v>123</v>
      </c>
    </row>
    <row r="227" spans="1:51" s="16" customFormat="1" ht="12">
      <c r="A227" s="16"/>
      <c r="B227" s="265"/>
      <c r="C227" s="266"/>
      <c r="D227" s="234" t="s">
        <v>135</v>
      </c>
      <c r="E227" s="267" t="s">
        <v>19</v>
      </c>
      <c r="F227" s="268" t="s">
        <v>150</v>
      </c>
      <c r="G227" s="266"/>
      <c r="H227" s="269">
        <v>3.5</v>
      </c>
      <c r="I227" s="270"/>
      <c r="J227" s="266"/>
      <c r="K227" s="266"/>
      <c r="L227" s="271"/>
      <c r="M227" s="272"/>
      <c r="N227" s="273"/>
      <c r="O227" s="273"/>
      <c r="P227" s="273"/>
      <c r="Q227" s="273"/>
      <c r="R227" s="273"/>
      <c r="S227" s="273"/>
      <c r="T227" s="274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75" t="s">
        <v>135</v>
      </c>
      <c r="AU227" s="275" t="s">
        <v>79</v>
      </c>
      <c r="AV227" s="16" t="s">
        <v>131</v>
      </c>
      <c r="AW227" s="16" t="s">
        <v>32</v>
      </c>
      <c r="AX227" s="16" t="s">
        <v>77</v>
      </c>
      <c r="AY227" s="275" t="s">
        <v>123</v>
      </c>
    </row>
    <row r="228" spans="1:65" s="2" customFormat="1" ht="16.5" customHeight="1">
      <c r="A228" s="40"/>
      <c r="B228" s="41"/>
      <c r="C228" s="214" t="s">
        <v>317</v>
      </c>
      <c r="D228" s="214" t="s">
        <v>126</v>
      </c>
      <c r="E228" s="215" t="s">
        <v>318</v>
      </c>
      <c r="F228" s="216" t="s">
        <v>319</v>
      </c>
      <c r="G228" s="217" t="s">
        <v>160</v>
      </c>
      <c r="H228" s="218">
        <v>4.9</v>
      </c>
      <c r="I228" s="219"/>
      <c r="J228" s="220">
        <f>ROUND(I228*H228,2)</f>
        <v>0</v>
      </c>
      <c r="K228" s="216" t="s">
        <v>130</v>
      </c>
      <c r="L228" s="46"/>
      <c r="M228" s="221" t="s">
        <v>19</v>
      </c>
      <c r="N228" s="222" t="s">
        <v>41</v>
      </c>
      <c r="O228" s="86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5" t="s">
        <v>249</v>
      </c>
      <c r="AT228" s="225" t="s">
        <v>126</v>
      </c>
      <c r="AU228" s="225" t="s">
        <v>79</v>
      </c>
      <c r="AY228" s="19" t="s">
        <v>123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9" t="s">
        <v>77</v>
      </c>
      <c r="BK228" s="226">
        <f>ROUND(I228*H228,2)</f>
        <v>0</v>
      </c>
      <c r="BL228" s="19" t="s">
        <v>249</v>
      </c>
      <c r="BM228" s="225" t="s">
        <v>320</v>
      </c>
    </row>
    <row r="229" spans="1:47" s="2" customFormat="1" ht="12">
      <c r="A229" s="40"/>
      <c r="B229" s="41"/>
      <c r="C229" s="42"/>
      <c r="D229" s="227" t="s">
        <v>133</v>
      </c>
      <c r="E229" s="42"/>
      <c r="F229" s="228" t="s">
        <v>321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133</v>
      </c>
      <c r="AU229" s="19" t="s">
        <v>79</v>
      </c>
    </row>
    <row r="230" spans="1:51" s="14" customFormat="1" ht="12">
      <c r="A230" s="14"/>
      <c r="B230" s="243"/>
      <c r="C230" s="244"/>
      <c r="D230" s="234" t="s">
        <v>135</v>
      </c>
      <c r="E230" s="245" t="s">
        <v>19</v>
      </c>
      <c r="F230" s="246" t="s">
        <v>285</v>
      </c>
      <c r="G230" s="244"/>
      <c r="H230" s="247">
        <v>4.9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135</v>
      </c>
      <c r="AU230" s="253" t="s">
        <v>79</v>
      </c>
      <c r="AV230" s="14" t="s">
        <v>79</v>
      </c>
      <c r="AW230" s="14" t="s">
        <v>32</v>
      </c>
      <c r="AX230" s="14" t="s">
        <v>70</v>
      </c>
      <c r="AY230" s="253" t="s">
        <v>123</v>
      </c>
    </row>
    <row r="231" spans="1:51" s="16" customFormat="1" ht="12">
      <c r="A231" s="16"/>
      <c r="B231" s="265"/>
      <c r="C231" s="266"/>
      <c r="D231" s="234" t="s">
        <v>135</v>
      </c>
      <c r="E231" s="267" t="s">
        <v>19</v>
      </c>
      <c r="F231" s="268" t="s">
        <v>150</v>
      </c>
      <c r="G231" s="266"/>
      <c r="H231" s="269">
        <v>4.9</v>
      </c>
      <c r="I231" s="270"/>
      <c r="J231" s="266"/>
      <c r="K231" s="266"/>
      <c r="L231" s="271"/>
      <c r="M231" s="272"/>
      <c r="N231" s="273"/>
      <c r="O231" s="273"/>
      <c r="P231" s="273"/>
      <c r="Q231" s="273"/>
      <c r="R231" s="273"/>
      <c r="S231" s="273"/>
      <c r="T231" s="274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75" t="s">
        <v>135</v>
      </c>
      <c r="AU231" s="275" t="s">
        <v>79</v>
      </c>
      <c r="AV231" s="16" t="s">
        <v>131</v>
      </c>
      <c r="AW231" s="16" t="s">
        <v>32</v>
      </c>
      <c r="AX231" s="16" t="s">
        <v>77</v>
      </c>
      <c r="AY231" s="275" t="s">
        <v>123</v>
      </c>
    </row>
    <row r="232" spans="1:65" s="2" customFormat="1" ht="16.5" customHeight="1">
      <c r="A232" s="40"/>
      <c r="B232" s="41"/>
      <c r="C232" s="214" t="s">
        <v>322</v>
      </c>
      <c r="D232" s="214" t="s">
        <v>126</v>
      </c>
      <c r="E232" s="215" t="s">
        <v>323</v>
      </c>
      <c r="F232" s="216" t="s">
        <v>324</v>
      </c>
      <c r="G232" s="217" t="s">
        <v>160</v>
      </c>
      <c r="H232" s="218">
        <v>4.9</v>
      </c>
      <c r="I232" s="219"/>
      <c r="J232" s="220">
        <f>ROUND(I232*H232,2)</f>
        <v>0</v>
      </c>
      <c r="K232" s="216" t="s">
        <v>130</v>
      </c>
      <c r="L232" s="46"/>
      <c r="M232" s="221" t="s">
        <v>19</v>
      </c>
      <c r="N232" s="222" t="s">
        <v>41</v>
      </c>
      <c r="O232" s="86"/>
      <c r="P232" s="223">
        <f>O232*H232</f>
        <v>0</v>
      </c>
      <c r="Q232" s="223">
        <v>0.0014</v>
      </c>
      <c r="R232" s="223">
        <f>Q232*H232</f>
        <v>0.006860000000000001</v>
      </c>
      <c r="S232" s="223">
        <v>0</v>
      </c>
      <c r="T232" s="22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5" t="s">
        <v>249</v>
      </c>
      <c r="AT232" s="225" t="s">
        <v>126</v>
      </c>
      <c r="AU232" s="225" t="s">
        <v>79</v>
      </c>
      <c r="AY232" s="19" t="s">
        <v>123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9" t="s">
        <v>77</v>
      </c>
      <c r="BK232" s="226">
        <f>ROUND(I232*H232,2)</f>
        <v>0</v>
      </c>
      <c r="BL232" s="19" t="s">
        <v>249</v>
      </c>
      <c r="BM232" s="225" t="s">
        <v>325</v>
      </c>
    </row>
    <row r="233" spans="1:47" s="2" customFormat="1" ht="12">
      <c r="A233" s="40"/>
      <c r="B233" s="41"/>
      <c r="C233" s="42"/>
      <c r="D233" s="227" t="s">
        <v>133</v>
      </c>
      <c r="E233" s="42"/>
      <c r="F233" s="228" t="s">
        <v>326</v>
      </c>
      <c r="G233" s="42"/>
      <c r="H233" s="42"/>
      <c r="I233" s="229"/>
      <c r="J233" s="42"/>
      <c r="K233" s="42"/>
      <c r="L233" s="46"/>
      <c r="M233" s="230"/>
      <c r="N233" s="231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133</v>
      </c>
      <c r="AU233" s="19" t="s">
        <v>79</v>
      </c>
    </row>
    <row r="234" spans="1:51" s="14" customFormat="1" ht="12">
      <c r="A234" s="14"/>
      <c r="B234" s="243"/>
      <c r="C234" s="244"/>
      <c r="D234" s="234" t="s">
        <v>135</v>
      </c>
      <c r="E234" s="245" t="s">
        <v>19</v>
      </c>
      <c r="F234" s="246" t="s">
        <v>285</v>
      </c>
      <c r="G234" s="244"/>
      <c r="H234" s="247">
        <v>4.9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135</v>
      </c>
      <c r="AU234" s="253" t="s">
        <v>79</v>
      </c>
      <c r="AV234" s="14" t="s">
        <v>79</v>
      </c>
      <c r="AW234" s="14" t="s">
        <v>32</v>
      </c>
      <c r="AX234" s="14" t="s">
        <v>70</v>
      </c>
      <c r="AY234" s="253" t="s">
        <v>123</v>
      </c>
    </row>
    <row r="235" spans="1:51" s="16" customFormat="1" ht="12">
      <c r="A235" s="16"/>
      <c r="B235" s="265"/>
      <c r="C235" s="266"/>
      <c r="D235" s="234" t="s">
        <v>135</v>
      </c>
      <c r="E235" s="267" t="s">
        <v>19</v>
      </c>
      <c r="F235" s="268" t="s">
        <v>150</v>
      </c>
      <c r="G235" s="266"/>
      <c r="H235" s="269">
        <v>4.9</v>
      </c>
      <c r="I235" s="270"/>
      <c r="J235" s="266"/>
      <c r="K235" s="266"/>
      <c r="L235" s="271"/>
      <c r="M235" s="272"/>
      <c r="N235" s="273"/>
      <c r="O235" s="273"/>
      <c r="P235" s="273"/>
      <c r="Q235" s="273"/>
      <c r="R235" s="273"/>
      <c r="S235" s="273"/>
      <c r="T235" s="274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75" t="s">
        <v>135</v>
      </c>
      <c r="AU235" s="275" t="s">
        <v>79</v>
      </c>
      <c r="AV235" s="16" t="s">
        <v>131</v>
      </c>
      <c r="AW235" s="16" t="s">
        <v>32</v>
      </c>
      <c r="AX235" s="16" t="s">
        <v>77</v>
      </c>
      <c r="AY235" s="275" t="s">
        <v>123</v>
      </c>
    </row>
    <row r="236" spans="1:65" s="2" customFormat="1" ht="24.15" customHeight="1">
      <c r="A236" s="40"/>
      <c r="B236" s="41"/>
      <c r="C236" s="214" t="s">
        <v>327</v>
      </c>
      <c r="D236" s="214" t="s">
        <v>126</v>
      </c>
      <c r="E236" s="215" t="s">
        <v>328</v>
      </c>
      <c r="F236" s="216" t="s">
        <v>329</v>
      </c>
      <c r="G236" s="217" t="s">
        <v>160</v>
      </c>
      <c r="H236" s="218">
        <v>30</v>
      </c>
      <c r="I236" s="219"/>
      <c r="J236" s="220">
        <f>ROUND(I236*H236,2)</f>
        <v>0</v>
      </c>
      <c r="K236" s="216" t="s">
        <v>130</v>
      </c>
      <c r="L236" s="46"/>
      <c r="M236" s="221" t="s">
        <v>19</v>
      </c>
      <c r="N236" s="222" t="s">
        <v>41</v>
      </c>
      <c r="O236" s="86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5" t="s">
        <v>249</v>
      </c>
      <c r="AT236" s="225" t="s">
        <v>126</v>
      </c>
      <c r="AU236" s="225" t="s">
        <v>79</v>
      </c>
      <c r="AY236" s="19" t="s">
        <v>123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9" t="s">
        <v>77</v>
      </c>
      <c r="BK236" s="226">
        <f>ROUND(I236*H236,2)</f>
        <v>0</v>
      </c>
      <c r="BL236" s="19" t="s">
        <v>249</v>
      </c>
      <c r="BM236" s="225" t="s">
        <v>330</v>
      </c>
    </row>
    <row r="237" spans="1:47" s="2" customFormat="1" ht="12">
      <c r="A237" s="40"/>
      <c r="B237" s="41"/>
      <c r="C237" s="42"/>
      <c r="D237" s="227" t="s">
        <v>133</v>
      </c>
      <c r="E237" s="42"/>
      <c r="F237" s="228" t="s">
        <v>331</v>
      </c>
      <c r="G237" s="42"/>
      <c r="H237" s="42"/>
      <c r="I237" s="229"/>
      <c r="J237" s="42"/>
      <c r="K237" s="42"/>
      <c r="L237" s="46"/>
      <c r="M237" s="230"/>
      <c r="N237" s="231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133</v>
      </c>
      <c r="AU237" s="19" t="s">
        <v>79</v>
      </c>
    </row>
    <row r="238" spans="1:51" s="14" customFormat="1" ht="12">
      <c r="A238" s="14"/>
      <c r="B238" s="243"/>
      <c r="C238" s="244"/>
      <c r="D238" s="234" t="s">
        <v>135</v>
      </c>
      <c r="E238" s="245" t="s">
        <v>19</v>
      </c>
      <c r="F238" s="246" t="s">
        <v>332</v>
      </c>
      <c r="G238" s="244"/>
      <c r="H238" s="247">
        <v>30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135</v>
      </c>
      <c r="AU238" s="253" t="s">
        <v>79</v>
      </c>
      <c r="AV238" s="14" t="s">
        <v>79</v>
      </c>
      <c r="AW238" s="14" t="s">
        <v>32</v>
      </c>
      <c r="AX238" s="14" t="s">
        <v>70</v>
      </c>
      <c r="AY238" s="253" t="s">
        <v>123</v>
      </c>
    </row>
    <row r="239" spans="1:51" s="16" customFormat="1" ht="12">
      <c r="A239" s="16"/>
      <c r="B239" s="265"/>
      <c r="C239" s="266"/>
      <c r="D239" s="234" t="s">
        <v>135</v>
      </c>
      <c r="E239" s="267" t="s">
        <v>19</v>
      </c>
      <c r="F239" s="268" t="s">
        <v>150</v>
      </c>
      <c r="G239" s="266"/>
      <c r="H239" s="269">
        <v>30</v>
      </c>
      <c r="I239" s="270"/>
      <c r="J239" s="266"/>
      <c r="K239" s="266"/>
      <c r="L239" s="271"/>
      <c r="M239" s="272"/>
      <c r="N239" s="273"/>
      <c r="O239" s="273"/>
      <c r="P239" s="273"/>
      <c r="Q239" s="273"/>
      <c r="R239" s="273"/>
      <c r="S239" s="273"/>
      <c r="T239" s="274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75" t="s">
        <v>135</v>
      </c>
      <c r="AU239" s="275" t="s">
        <v>79</v>
      </c>
      <c r="AV239" s="16" t="s">
        <v>131</v>
      </c>
      <c r="AW239" s="16" t="s">
        <v>32</v>
      </c>
      <c r="AX239" s="16" t="s">
        <v>77</v>
      </c>
      <c r="AY239" s="275" t="s">
        <v>123</v>
      </c>
    </row>
    <row r="240" spans="1:65" s="2" customFormat="1" ht="16.5" customHeight="1">
      <c r="A240" s="40"/>
      <c r="B240" s="41"/>
      <c r="C240" s="276" t="s">
        <v>333</v>
      </c>
      <c r="D240" s="276" t="s">
        <v>334</v>
      </c>
      <c r="E240" s="277" t="s">
        <v>335</v>
      </c>
      <c r="F240" s="278" t="s">
        <v>336</v>
      </c>
      <c r="G240" s="279" t="s">
        <v>160</v>
      </c>
      <c r="H240" s="280">
        <v>33.705</v>
      </c>
      <c r="I240" s="281"/>
      <c r="J240" s="282">
        <f>ROUND(I240*H240,2)</f>
        <v>0</v>
      </c>
      <c r="K240" s="278" t="s">
        <v>130</v>
      </c>
      <c r="L240" s="283"/>
      <c r="M240" s="284" t="s">
        <v>19</v>
      </c>
      <c r="N240" s="285" t="s">
        <v>41</v>
      </c>
      <c r="O240" s="86"/>
      <c r="P240" s="223">
        <f>O240*H240</f>
        <v>0</v>
      </c>
      <c r="Q240" s="223">
        <v>0.0001</v>
      </c>
      <c r="R240" s="223">
        <f>Q240*H240</f>
        <v>0.0033705</v>
      </c>
      <c r="S240" s="223">
        <v>0</v>
      </c>
      <c r="T240" s="224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5" t="s">
        <v>337</v>
      </c>
      <c r="AT240" s="225" t="s">
        <v>334</v>
      </c>
      <c r="AU240" s="225" t="s">
        <v>79</v>
      </c>
      <c r="AY240" s="19" t="s">
        <v>123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9" t="s">
        <v>77</v>
      </c>
      <c r="BK240" s="226">
        <f>ROUND(I240*H240,2)</f>
        <v>0</v>
      </c>
      <c r="BL240" s="19" t="s">
        <v>249</v>
      </c>
      <c r="BM240" s="225" t="s">
        <v>338</v>
      </c>
    </row>
    <row r="241" spans="1:51" s="14" customFormat="1" ht="12">
      <c r="A241" s="14"/>
      <c r="B241" s="243"/>
      <c r="C241" s="244"/>
      <c r="D241" s="234" t="s">
        <v>135</v>
      </c>
      <c r="E241" s="244"/>
      <c r="F241" s="246" t="s">
        <v>339</v>
      </c>
      <c r="G241" s="244"/>
      <c r="H241" s="247">
        <v>33.705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135</v>
      </c>
      <c r="AU241" s="253" t="s">
        <v>79</v>
      </c>
      <c r="AV241" s="14" t="s">
        <v>79</v>
      </c>
      <c r="AW241" s="14" t="s">
        <v>4</v>
      </c>
      <c r="AX241" s="14" t="s">
        <v>77</v>
      </c>
      <c r="AY241" s="253" t="s">
        <v>123</v>
      </c>
    </row>
    <row r="242" spans="1:65" s="2" customFormat="1" ht="21.75" customHeight="1">
      <c r="A242" s="40"/>
      <c r="B242" s="41"/>
      <c r="C242" s="214" t="s">
        <v>340</v>
      </c>
      <c r="D242" s="214" t="s">
        <v>126</v>
      </c>
      <c r="E242" s="215" t="s">
        <v>341</v>
      </c>
      <c r="F242" s="216" t="s">
        <v>342</v>
      </c>
      <c r="G242" s="217" t="s">
        <v>129</v>
      </c>
      <c r="H242" s="218">
        <v>120</v>
      </c>
      <c r="I242" s="219"/>
      <c r="J242" s="220">
        <f>ROUND(I242*H242,2)</f>
        <v>0</v>
      </c>
      <c r="K242" s="216" t="s">
        <v>130</v>
      </c>
      <c r="L242" s="46"/>
      <c r="M242" s="221" t="s">
        <v>19</v>
      </c>
      <c r="N242" s="222" t="s">
        <v>41</v>
      </c>
      <c r="O242" s="86"/>
      <c r="P242" s="223">
        <f>O242*H242</f>
        <v>0</v>
      </c>
      <c r="Q242" s="223">
        <v>3E-05</v>
      </c>
      <c r="R242" s="223">
        <f>Q242*H242</f>
        <v>0.0036</v>
      </c>
      <c r="S242" s="223">
        <v>2E-05</v>
      </c>
      <c r="T242" s="224">
        <f>S242*H242</f>
        <v>0.0024000000000000002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5" t="s">
        <v>249</v>
      </c>
      <c r="AT242" s="225" t="s">
        <v>126</v>
      </c>
      <c r="AU242" s="225" t="s">
        <v>79</v>
      </c>
      <c r="AY242" s="19" t="s">
        <v>123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9" t="s">
        <v>77</v>
      </c>
      <c r="BK242" s="226">
        <f>ROUND(I242*H242,2)</f>
        <v>0</v>
      </c>
      <c r="BL242" s="19" t="s">
        <v>249</v>
      </c>
      <c r="BM242" s="225" t="s">
        <v>343</v>
      </c>
    </row>
    <row r="243" spans="1:47" s="2" customFormat="1" ht="12">
      <c r="A243" s="40"/>
      <c r="B243" s="41"/>
      <c r="C243" s="42"/>
      <c r="D243" s="227" t="s">
        <v>133</v>
      </c>
      <c r="E243" s="42"/>
      <c r="F243" s="228" t="s">
        <v>344</v>
      </c>
      <c r="G243" s="42"/>
      <c r="H243" s="42"/>
      <c r="I243" s="229"/>
      <c r="J243" s="42"/>
      <c r="K243" s="42"/>
      <c r="L243" s="46"/>
      <c r="M243" s="230"/>
      <c r="N243" s="231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133</v>
      </c>
      <c r="AU243" s="19" t="s">
        <v>79</v>
      </c>
    </row>
    <row r="244" spans="1:65" s="2" customFormat="1" ht="16.5" customHeight="1">
      <c r="A244" s="40"/>
      <c r="B244" s="41"/>
      <c r="C244" s="214" t="s">
        <v>337</v>
      </c>
      <c r="D244" s="214" t="s">
        <v>126</v>
      </c>
      <c r="E244" s="215" t="s">
        <v>345</v>
      </c>
      <c r="F244" s="216" t="s">
        <v>346</v>
      </c>
      <c r="G244" s="217" t="s">
        <v>160</v>
      </c>
      <c r="H244" s="218">
        <v>137.88</v>
      </c>
      <c r="I244" s="219"/>
      <c r="J244" s="220">
        <f>ROUND(I244*H244,2)</f>
        <v>0</v>
      </c>
      <c r="K244" s="216" t="s">
        <v>130</v>
      </c>
      <c r="L244" s="46"/>
      <c r="M244" s="221" t="s">
        <v>19</v>
      </c>
      <c r="N244" s="222" t="s">
        <v>41</v>
      </c>
      <c r="O244" s="86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5" t="s">
        <v>249</v>
      </c>
      <c r="AT244" s="225" t="s">
        <v>126</v>
      </c>
      <c r="AU244" s="225" t="s">
        <v>79</v>
      </c>
      <c r="AY244" s="19" t="s">
        <v>123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9" t="s">
        <v>77</v>
      </c>
      <c r="BK244" s="226">
        <f>ROUND(I244*H244,2)</f>
        <v>0</v>
      </c>
      <c r="BL244" s="19" t="s">
        <v>249</v>
      </c>
      <c r="BM244" s="225" t="s">
        <v>347</v>
      </c>
    </row>
    <row r="245" spans="1:47" s="2" customFormat="1" ht="12">
      <c r="A245" s="40"/>
      <c r="B245" s="41"/>
      <c r="C245" s="42"/>
      <c r="D245" s="227" t="s">
        <v>133</v>
      </c>
      <c r="E245" s="42"/>
      <c r="F245" s="228" t="s">
        <v>348</v>
      </c>
      <c r="G245" s="42"/>
      <c r="H245" s="42"/>
      <c r="I245" s="229"/>
      <c r="J245" s="42"/>
      <c r="K245" s="42"/>
      <c r="L245" s="46"/>
      <c r="M245" s="230"/>
      <c r="N245" s="231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133</v>
      </c>
      <c r="AU245" s="19" t="s">
        <v>79</v>
      </c>
    </row>
    <row r="246" spans="1:51" s="14" customFormat="1" ht="12">
      <c r="A246" s="14"/>
      <c r="B246" s="243"/>
      <c r="C246" s="244"/>
      <c r="D246" s="234" t="s">
        <v>135</v>
      </c>
      <c r="E246" s="245" t="s">
        <v>19</v>
      </c>
      <c r="F246" s="246" t="s">
        <v>349</v>
      </c>
      <c r="G246" s="244"/>
      <c r="H246" s="247">
        <v>137.88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135</v>
      </c>
      <c r="AU246" s="253" t="s">
        <v>79</v>
      </c>
      <c r="AV246" s="14" t="s">
        <v>79</v>
      </c>
      <c r="AW246" s="14" t="s">
        <v>32</v>
      </c>
      <c r="AX246" s="14" t="s">
        <v>70</v>
      </c>
      <c r="AY246" s="253" t="s">
        <v>123</v>
      </c>
    </row>
    <row r="247" spans="1:51" s="16" customFormat="1" ht="12">
      <c r="A247" s="16"/>
      <c r="B247" s="265"/>
      <c r="C247" s="266"/>
      <c r="D247" s="234" t="s">
        <v>135</v>
      </c>
      <c r="E247" s="267" t="s">
        <v>19</v>
      </c>
      <c r="F247" s="268" t="s">
        <v>150</v>
      </c>
      <c r="G247" s="266"/>
      <c r="H247" s="269">
        <v>137.88</v>
      </c>
      <c r="I247" s="270"/>
      <c r="J247" s="266"/>
      <c r="K247" s="266"/>
      <c r="L247" s="271"/>
      <c r="M247" s="272"/>
      <c r="N247" s="273"/>
      <c r="O247" s="273"/>
      <c r="P247" s="273"/>
      <c r="Q247" s="273"/>
      <c r="R247" s="273"/>
      <c r="S247" s="273"/>
      <c r="T247" s="274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75" t="s">
        <v>135</v>
      </c>
      <c r="AU247" s="275" t="s">
        <v>79</v>
      </c>
      <c r="AV247" s="16" t="s">
        <v>131</v>
      </c>
      <c r="AW247" s="16" t="s">
        <v>32</v>
      </c>
      <c r="AX247" s="16" t="s">
        <v>77</v>
      </c>
      <c r="AY247" s="275" t="s">
        <v>123</v>
      </c>
    </row>
    <row r="248" spans="1:65" s="2" customFormat="1" ht="16.5" customHeight="1">
      <c r="A248" s="40"/>
      <c r="B248" s="41"/>
      <c r="C248" s="214" t="s">
        <v>350</v>
      </c>
      <c r="D248" s="214" t="s">
        <v>126</v>
      </c>
      <c r="E248" s="215" t="s">
        <v>351</v>
      </c>
      <c r="F248" s="216" t="s">
        <v>352</v>
      </c>
      <c r="G248" s="217" t="s">
        <v>160</v>
      </c>
      <c r="H248" s="218">
        <v>137.88</v>
      </c>
      <c r="I248" s="219"/>
      <c r="J248" s="220">
        <f>ROUND(I248*H248,2)</f>
        <v>0</v>
      </c>
      <c r="K248" s="216" t="s">
        <v>130</v>
      </c>
      <c r="L248" s="46"/>
      <c r="M248" s="221" t="s">
        <v>19</v>
      </c>
      <c r="N248" s="222" t="s">
        <v>41</v>
      </c>
      <c r="O248" s="86"/>
      <c r="P248" s="223">
        <f>O248*H248</f>
        <v>0</v>
      </c>
      <c r="Q248" s="223">
        <v>0</v>
      </c>
      <c r="R248" s="223">
        <f>Q248*H248</f>
        <v>0</v>
      </c>
      <c r="S248" s="223">
        <v>0.008</v>
      </c>
      <c r="T248" s="224">
        <f>S248*H248</f>
        <v>1.10304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5" t="s">
        <v>249</v>
      </c>
      <c r="AT248" s="225" t="s">
        <v>126</v>
      </c>
      <c r="AU248" s="225" t="s">
        <v>79</v>
      </c>
      <c r="AY248" s="19" t="s">
        <v>123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9" t="s">
        <v>77</v>
      </c>
      <c r="BK248" s="226">
        <f>ROUND(I248*H248,2)</f>
        <v>0</v>
      </c>
      <c r="BL248" s="19" t="s">
        <v>249</v>
      </c>
      <c r="BM248" s="225" t="s">
        <v>353</v>
      </c>
    </row>
    <row r="249" spans="1:47" s="2" customFormat="1" ht="12">
      <c r="A249" s="40"/>
      <c r="B249" s="41"/>
      <c r="C249" s="42"/>
      <c r="D249" s="227" t="s">
        <v>133</v>
      </c>
      <c r="E249" s="42"/>
      <c r="F249" s="228" t="s">
        <v>354</v>
      </c>
      <c r="G249" s="42"/>
      <c r="H249" s="42"/>
      <c r="I249" s="229"/>
      <c r="J249" s="42"/>
      <c r="K249" s="42"/>
      <c r="L249" s="46"/>
      <c r="M249" s="230"/>
      <c r="N249" s="231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133</v>
      </c>
      <c r="AU249" s="19" t="s">
        <v>79</v>
      </c>
    </row>
    <row r="250" spans="1:51" s="14" customFormat="1" ht="12">
      <c r="A250" s="14"/>
      <c r="B250" s="243"/>
      <c r="C250" s="244"/>
      <c r="D250" s="234" t="s">
        <v>135</v>
      </c>
      <c r="E250" s="245" t="s">
        <v>19</v>
      </c>
      <c r="F250" s="246" t="s">
        <v>355</v>
      </c>
      <c r="G250" s="244"/>
      <c r="H250" s="247">
        <v>137.88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135</v>
      </c>
      <c r="AU250" s="253" t="s">
        <v>79</v>
      </c>
      <c r="AV250" s="14" t="s">
        <v>79</v>
      </c>
      <c r="AW250" s="14" t="s">
        <v>32</v>
      </c>
      <c r="AX250" s="14" t="s">
        <v>70</v>
      </c>
      <c r="AY250" s="253" t="s">
        <v>123</v>
      </c>
    </row>
    <row r="251" spans="1:51" s="16" customFormat="1" ht="12">
      <c r="A251" s="16"/>
      <c r="B251" s="265"/>
      <c r="C251" s="266"/>
      <c r="D251" s="234" t="s">
        <v>135</v>
      </c>
      <c r="E251" s="267" t="s">
        <v>19</v>
      </c>
      <c r="F251" s="268" t="s">
        <v>150</v>
      </c>
      <c r="G251" s="266"/>
      <c r="H251" s="269">
        <v>137.88</v>
      </c>
      <c r="I251" s="270"/>
      <c r="J251" s="266"/>
      <c r="K251" s="266"/>
      <c r="L251" s="271"/>
      <c r="M251" s="272"/>
      <c r="N251" s="273"/>
      <c r="O251" s="273"/>
      <c r="P251" s="273"/>
      <c r="Q251" s="273"/>
      <c r="R251" s="273"/>
      <c r="S251" s="273"/>
      <c r="T251" s="274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T251" s="275" t="s">
        <v>135</v>
      </c>
      <c r="AU251" s="275" t="s">
        <v>79</v>
      </c>
      <c r="AV251" s="16" t="s">
        <v>131</v>
      </c>
      <c r="AW251" s="16" t="s">
        <v>32</v>
      </c>
      <c r="AX251" s="16" t="s">
        <v>77</v>
      </c>
      <c r="AY251" s="275" t="s">
        <v>123</v>
      </c>
    </row>
    <row r="252" spans="1:65" s="2" customFormat="1" ht="24.15" customHeight="1">
      <c r="A252" s="40"/>
      <c r="B252" s="41"/>
      <c r="C252" s="214" t="s">
        <v>356</v>
      </c>
      <c r="D252" s="214" t="s">
        <v>126</v>
      </c>
      <c r="E252" s="215" t="s">
        <v>357</v>
      </c>
      <c r="F252" s="216" t="s">
        <v>358</v>
      </c>
      <c r="G252" s="217" t="s">
        <v>129</v>
      </c>
      <c r="H252" s="218">
        <v>1</v>
      </c>
      <c r="I252" s="219"/>
      <c r="J252" s="220">
        <f>ROUND(I252*H252,2)</f>
        <v>0</v>
      </c>
      <c r="K252" s="216" t="s">
        <v>130</v>
      </c>
      <c r="L252" s="46"/>
      <c r="M252" s="221" t="s">
        <v>19</v>
      </c>
      <c r="N252" s="222" t="s">
        <v>41</v>
      </c>
      <c r="O252" s="86"/>
      <c r="P252" s="223">
        <f>O252*H252</f>
        <v>0</v>
      </c>
      <c r="Q252" s="223">
        <v>0.00119</v>
      </c>
      <c r="R252" s="223">
        <f>Q252*H252</f>
        <v>0.00119</v>
      </c>
      <c r="S252" s="223">
        <v>0</v>
      </c>
      <c r="T252" s="224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5" t="s">
        <v>249</v>
      </c>
      <c r="AT252" s="225" t="s">
        <v>126</v>
      </c>
      <c r="AU252" s="225" t="s">
        <v>79</v>
      </c>
      <c r="AY252" s="19" t="s">
        <v>123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9" t="s">
        <v>77</v>
      </c>
      <c r="BK252" s="226">
        <f>ROUND(I252*H252,2)</f>
        <v>0</v>
      </c>
      <c r="BL252" s="19" t="s">
        <v>249</v>
      </c>
      <c r="BM252" s="225" t="s">
        <v>359</v>
      </c>
    </row>
    <row r="253" spans="1:47" s="2" customFormat="1" ht="12">
      <c r="A253" s="40"/>
      <c r="B253" s="41"/>
      <c r="C253" s="42"/>
      <c r="D253" s="227" t="s">
        <v>133</v>
      </c>
      <c r="E253" s="42"/>
      <c r="F253" s="228" t="s">
        <v>360</v>
      </c>
      <c r="G253" s="42"/>
      <c r="H253" s="42"/>
      <c r="I253" s="229"/>
      <c r="J253" s="42"/>
      <c r="K253" s="42"/>
      <c r="L253" s="46"/>
      <c r="M253" s="230"/>
      <c r="N253" s="231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133</v>
      </c>
      <c r="AU253" s="19" t="s">
        <v>79</v>
      </c>
    </row>
    <row r="254" spans="1:51" s="14" customFormat="1" ht="12">
      <c r="A254" s="14"/>
      <c r="B254" s="243"/>
      <c r="C254" s="244"/>
      <c r="D254" s="234" t="s">
        <v>135</v>
      </c>
      <c r="E254" s="245" t="s">
        <v>19</v>
      </c>
      <c r="F254" s="246" t="s">
        <v>361</v>
      </c>
      <c r="G254" s="244"/>
      <c r="H254" s="247">
        <v>1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135</v>
      </c>
      <c r="AU254" s="253" t="s">
        <v>79</v>
      </c>
      <c r="AV254" s="14" t="s">
        <v>79</v>
      </c>
      <c r="AW254" s="14" t="s">
        <v>32</v>
      </c>
      <c r="AX254" s="14" t="s">
        <v>70</v>
      </c>
      <c r="AY254" s="253" t="s">
        <v>123</v>
      </c>
    </row>
    <row r="255" spans="1:51" s="16" customFormat="1" ht="12">
      <c r="A255" s="16"/>
      <c r="B255" s="265"/>
      <c r="C255" s="266"/>
      <c r="D255" s="234" t="s">
        <v>135</v>
      </c>
      <c r="E255" s="267" t="s">
        <v>19</v>
      </c>
      <c r="F255" s="268" t="s">
        <v>150</v>
      </c>
      <c r="G255" s="266"/>
      <c r="H255" s="269">
        <v>1</v>
      </c>
      <c r="I255" s="270"/>
      <c r="J255" s="266"/>
      <c r="K255" s="266"/>
      <c r="L255" s="271"/>
      <c r="M255" s="272"/>
      <c r="N255" s="273"/>
      <c r="O255" s="273"/>
      <c r="P255" s="273"/>
      <c r="Q255" s="273"/>
      <c r="R255" s="273"/>
      <c r="S255" s="273"/>
      <c r="T255" s="274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275" t="s">
        <v>135</v>
      </c>
      <c r="AU255" s="275" t="s">
        <v>79</v>
      </c>
      <c r="AV255" s="16" t="s">
        <v>131</v>
      </c>
      <c r="AW255" s="16" t="s">
        <v>32</v>
      </c>
      <c r="AX255" s="16" t="s">
        <v>77</v>
      </c>
      <c r="AY255" s="275" t="s">
        <v>123</v>
      </c>
    </row>
    <row r="256" spans="1:65" s="2" customFormat="1" ht="16.5" customHeight="1">
      <c r="A256" s="40"/>
      <c r="B256" s="41"/>
      <c r="C256" s="276" t="s">
        <v>362</v>
      </c>
      <c r="D256" s="276" t="s">
        <v>334</v>
      </c>
      <c r="E256" s="277" t="s">
        <v>363</v>
      </c>
      <c r="F256" s="278" t="s">
        <v>364</v>
      </c>
      <c r="G256" s="279" t="s">
        <v>129</v>
      </c>
      <c r="H256" s="280">
        <v>1</v>
      </c>
      <c r="I256" s="281"/>
      <c r="J256" s="282">
        <f>ROUND(I256*H256,2)</f>
        <v>0</v>
      </c>
      <c r="K256" s="278" t="s">
        <v>19</v>
      </c>
      <c r="L256" s="283"/>
      <c r="M256" s="284" t="s">
        <v>19</v>
      </c>
      <c r="N256" s="285" t="s">
        <v>41</v>
      </c>
      <c r="O256" s="86"/>
      <c r="P256" s="223">
        <f>O256*H256</f>
        <v>0</v>
      </c>
      <c r="Q256" s="223">
        <v>0.02</v>
      </c>
      <c r="R256" s="223">
        <f>Q256*H256</f>
        <v>0.02</v>
      </c>
      <c r="S256" s="223">
        <v>0</v>
      </c>
      <c r="T256" s="224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5" t="s">
        <v>337</v>
      </c>
      <c r="AT256" s="225" t="s">
        <v>334</v>
      </c>
      <c r="AU256" s="225" t="s">
        <v>79</v>
      </c>
      <c r="AY256" s="19" t="s">
        <v>123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9" t="s">
        <v>77</v>
      </c>
      <c r="BK256" s="226">
        <f>ROUND(I256*H256,2)</f>
        <v>0</v>
      </c>
      <c r="BL256" s="19" t="s">
        <v>249</v>
      </c>
      <c r="BM256" s="225" t="s">
        <v>365</v>
      </c>
    </row>
    <row r="257" spans="1:65" s="2" customFormat="1" ht="24.15" customHeight="1">
      <c r="A257" s="40"/>
      <c r="B257" s="41"/>
      <c r="C257" s="214" t="s">
        <v>366</v>
      </c>
      <c r="D257" s="214" t="s">
        <v>126</v>
      </c>
      <c r="E257" s="215" t="s">
        <v>367</v>
      </c>
      <c r="F257" s="216" t="s">
        <v>368</v>
      </c>
      <c r="G257" s="217" t="s">
        <v>129</v>
      </c>
      <c r="H257" s="218">
        <v>1</v>
      </c>
      <c r="I257" s="219"/>
      <c r="J257" s="220">
        <f>ROUND(I257*H257,2)</f>
        <v>0</v>
      </c>
      <c r="K257" s="216" t="s">
        <v>130</v>
      </c>
      <c r="L257" s="46"/>
      <c r="M257" s="221" t="s">
        <v>19</v>
      </c>
      <c r="N257" s="222" t="s">
        <v>41</v>
      </c>
      <c r="O257" s="86"/>
      <c r="P257" s="223">
        <f>O257*H257</f>
        <v>0</v>
      </c>
      <c r="Q257" s="223">
        <v>0.01805</v>
      </c>
      <c r="R257" s="223">
        <f>Q257*H257</f>
        <v>0.01805</v>
      </c>
      <c r="S257" s="223">
        <v>0</v>
      </c>
      <c r="T257" s="224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5" t="s">
        <v>249</v>
      </c>
      <c r="AT257" s="225" t="s">
        <v>126</v>
      </c>
      <c r="AU257" s="225" t="s">
        <v>79</v>
      </c>
      <c r="AY257" s="19" t="s">
        <v>123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9" t="s">
        <v>77</v>
      </c>
      <c r="BK257" s="226">
        <f>ROUND(I257*H257,2)</f>
        <v>0</v>
      </c>
      <c r="BL257" s="19" t="s">
        <v>249</v>
      </c>
      <c r="BM257" s="225" t="s">
        <v>369</v>
      </c>
    </row>
    <row r="258" spans="1:47" s="2" customFormat="1" ht="12">
      <c r="A258" s="40"/>
      <c r="B258" s="41"/>
      <c r="C258" s="42"/>
      <c r="D258" s="227" t="s">
        <v>133</v>
      </c>
      <c r="E258" s="42"/>
      <c r="F258" s="228" t="s">
        <v>370</v>
      </c>
      <c r="G258" s="42"/>
      <c r="H258" s="42"/>
      <c r="I258" s="229"/>
      <c r="J258" s="42"/>
      <c r="K258" s="42"/>
      <c r="L258" s="46"/>
      <c r="M258" s="230"/>
      <c r="N258" s="231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133</v>
      </c>
      <c r="AU258" s="19" t="s">
        <v>79</v>
      </c>
    </row>
    <row r="259" spans="1:51" s="14" customFormat="1" ht="12">
      <c r="A259" s="14"/>
      <c r="B259" s="243"/>
      <c r="C259" s="244"/>
      <c r="D259" s="234" t="s">
        <v>135</v>
      </c>
      <c r="E259" s="245" t="s">
        <v>19</v>
      </c>
      <c r="F259" s="246" t="s">
        <v>371</v>
      </c>
      <c r="G259" s="244"/>
      <c r="H259" s="247">
        <v>1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135</v>
      </c>
      <c r="AU259" s="253" t="s">
        <v>79</v>
      </c>
      <c r="AV259" s="14" t="s">
        <v>79</v>
      </c>
      <c r="AW259" s="14" t="s">
        <v>32</v>
      </c>
      <c r="AX259" s="14" t="s">
        <v>70</v>
      </c>
      <c r="AY259" s="253" t="s">
        <v>123</v>
      </c>
    </row>
    <row r="260" spans="1:51" s="16" customFormat="1" ht="12">
      <c r="A260" s="16"/>
      <c r="B260" s="265"/>
      <c r="C260" s="266"/>
      <c r="D260" s="234" t="s">
        <v>135</v>
      </c>
      <c r="E260" s="267" t="s">
        <v>19</v>
      </c>
      <c r="F260" s="268" t="s">
        <v>150</v>
      </c>
      <c r="G260" s="266"/>
      <c r="H260" s="269">
        <v>1</v>
      </c>
      <c r="I260" s="270"/>
      <c r="J260" s="266"/>
      <c r="K260" s="266"/>
      <c r="L260" s="271"/>
      <c r="M260" s="272"/>
      <c r="N260" s="273"/>
      <c r="O260" s="273"/>
      <c r="P260" s="273"/>
      <c r="Q260" s="273"/>
      <c r="R260" s="273"/>
      <c r="S260" s="273"/>
      <c r="T260" s="274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75" t="s">
        <v>135</v>
      </c>
      <c r="AU260" s="275" t="s">
        <v>79</v>
      </c>
      <c r="AV260" s="16" t="s">
        <v>131</v>
      </c>
      <c r="AW260" s="16" t="s">
        <v>32</v>
      </c>
      <c r="AX260" s="16" t="s">
        <v>77</v>
      </c>
      <c r="AY260" s="275" t="s">
        <v>123</v>
      </c>
    </row>
    <row r="261" spans="1:65" s="2" customFormat="1" ht="24.15" customHeight="1">
      <c r="A261" s="40"/>
      <c r="B261" s="41"/>
      <c r="C261" s="214" t="s">
        <v>372</v>
      </c>
      <c r="D261" s="214" t="s">
        <v>126</v>
      </c>
      <c r="E261" s="215" t="s">
        <v>373</v>
      </c>
      <c r="F261" s="216" t="s">
        <v>374</v>
      </c>
      <c r="G261" s="217" t="s">
        <v>220</v>
      </c>
      <c r="H261" s="218">
        <v>0.2</v>
      </c>
      <c r="I261" s="219"/>
      <c r="J261" s="220">
        <f>ROUND(I261*H261,2)</f>
        <v>0</v>
      </c>
      <c r="K261" s="216" t="s">
        <v>130</v>
      </c>
      <c r="L261" s="46"/>
      <c r="M261" s="221" t="s">
        <v>19</v>
      </c>
      <c r="N261" s="222" t="s">
        <v>41</v>
      </c>
      <c r="O261" s="86"/>
      <c r="P261" s="223">
        <f>O261*H261</f>
        <v>0</v>
      </c>
      <c r="Q261" s="223">
        <v>0</v>
      </c>
      <c r="R261" s="223">
        <f>Q261*H261</f>
        <v>0</v>
      </c>
      <c r="S261" s="223">
        <v>0</v>
      </c>
      <c r="T261" s="224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5" t="s">
        <v>249</v>
      </c>
      <c r="AT261" s="225" t="s">
        <v>126</v>
      </c>
      <c r="AU261" s="225" t="s">
        <v>79</v>
      </c>
      <c r="AY261" s="19" t="s">
        <v>123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9" t="s">
        <v>77</v>
      </c>
      <c r="BK261" s="226">
        <f>ROUND(I261*H261,2)</f>
        <v>0</v>
      </c>
      <c r="BL261" s="19" t="s">
        <v>249</v>
      </c>
      <c r="BM261" s="225" t="s">
        <v>375</v>
      </c>
    </row>
    <row r="262" spans="1:47" s="2" customFormat="1" ht="12">
      <c r="A262" s="40"/>
      <c r="B262" s="41"/>
      <c r="C262" s="42"/>
      <c r="D262" s="227" t="s">
        <v>133</v>
      </c>
      <c r="E262" s="42"/>
      <c r="F262" s="228" t="s">
        <v>376</v>
      </c>
      <c r="G262" s="42"/>
      <c r="H262" s="42"/>
      <c r="I262" s="229"/>
      <c r="J262" s="42"/>
      <c r="K262" s="42"/>
      <c r="L262" s="46"/>
      <c r="M262" s="230"/>
      <c r="N262" s="231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133</v>
      </c>
      <c r="AU262" s="19" t="s">
        <v>79</v>
      </c>
    </row>
    <row r="263" spans="1:65" s="2" customFormat="1" ht="24.15" customHeight="1">
      <c r="A263" s="40"/>
      <c r="B263" s="41"/>
      <c r="C263" s="214" t="s">
        <v>377</v>
      </c>
      <c r="D263" s="214" t="s">
        <v>126</v>
      </c>
      <c r="E263" s="215" t="s">
        <v>378</v>
      </c>
      <c r="F263" s="216" t="s">
        <v>379</v>
      </c>
      <c r="G263" s="217" t="s">
        <v>220</v>
      </c>
      <c r="H263" s="218">
        <v>0.2</v>
      </c>
      <c r="I263" s="219"/>
      <c r="J263" s="220">
        <f>ROUND(I263*H263,2)</f>
        <v>0</v>
      </c>
      <c r="K263" s="216" t="s">
        <v>130</v>
      </c>
      <c r="L263" s="46"/>
      <c r="M263" s="221" t="s">
        <v>19</v>
      </c>
      <c r="N263" s="222" t="s">
        <v>41</v>
      </c>
      <c r="O263" s="86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5" t="s">
        <v>249</v>
      </c>
      <c r="AT263" s="225" t="s">
        <v>126</v>
      </c>
      <c r="AU263" s="225" t="s">
        <v>79</v>
      </c>
      <c r="AY263" s="19" t="s">
        <v>123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9" t="s">
        <v>77</v>
      </c>
      <c r="BK263" s="226">
        <f>ROUND(I263*H263,2)</f>
        <v>0</v>
      </c>
      <c r="BL263" s="19" t="s">
        <v>249</v>
      </c>
      <c r="BM263" s="225" t="s">
        <v>380</v>
      </c>
    </row>
    <row r="264" spans="1:47" s="2" customFormat="1" ht="12">
      <c r="A264" s="40"/>
      <c r="B264" s="41"/>
      <c r="C264" s="42"/>
      <c r="D264" s="227" t="s">
        <v>133</v>
      </c>
      <c r="E264" s="42"/>
      <c r="F264" s="228" t="s">
        <v>381</v>
      </c>
      <c r="G264" s="42"/>
      <c r="H264" s="42"/>
      <c r="I264" s="229"/>
      <c r="J264" s="42"/>
      <c r="K264" s="42"/>
      <c r="L264" s="46"/>
      <c r="M264" s="230"/>
      <c r="N264" s="231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133</v>
      </c>
      <c r="AU264" s="19" t="s">
        <v>79</v>
      </c>
    </row>
    <row r="265" spans="1:63" s="12" customFormat="1" ht="22.8" customHeight="1">
      <c r="A265" s="12"/>
      <c r="B265" s="198"/>
      <c r="C265" s="199"/>
      <c r="D265" s="200" t="s">
        <v>69</v>
      </c>
      <c r="E265" s="212" t="s">
        <v>382</v>
      </c>
      <c r="F265" s="212" t="s">
        <v>383</v>
      </c>
      <c r="G265" s="199"/>
      <c r="H265" s="199"/>
      <c r="I265" s="202"/>
      <c r="J265" s="213">
        <f>BK265</f>
        <v>0</v>
      </c>
      <c r="K265" s="199"/>
      <c r="L265" s="204"/>
      <c r="M265" s="205"/>
      <c r="N265" s="206"/>
      <c r="O265" s="206"/>
      <c r="P265" s="207">
        <f>P266</f>
        <v>0</v>
      </c>
      <c r="Q265" s="206"/>
      <c r="R265" s="207">
        <f>R266</f>
        <v>0</v>
      </c>
      <c r="S265" s="206"/>
      <c r="T265" s="208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9" t="s">
        <v>79</v>
      </c>
      <c r="AT265" s="210" t="s">
        <v>69</v>
      </c>
      <c r="AU265" s="210" t="s">
        <v>77</v>
      </c>
      <c r="AY265" s="209" t="s">
        <v>123</v>
      </c>
      <c r="BK265" s="211">
        <f>BK266</f>
        <v>0</v>
      </c>
    </row>
    <row r="266" spans="1:65" s="2" customFormat="1" ht="24.15" customHeight="1">
      <c r="A266" s="40"/>
      <c r="B266" s="41"/>
      <c r="C266" s="214" t="s">
        <v>384</v>
      </c>
      <c r="D266" s="214" t="s">
        <v>126</v>
      </c>
      <c r="E266" s="215" t="s">
        <v>385</v>
      </c>
      <c r="F266" s="216" t="s">
        <v>386</v>
      </c>
      <c r="G266" s="217" t="s">
        <v>129</v>
      </c>
      <c r="H266" s="218">
        <v>1</v>
      </c>
      <c r="I266" s="219"/>
      <c r="J266" s="220">
        <f>ROUND(I266*H266,2)</f>
        <v>0</v>
      </c>
      <c r="K266" s="216" t="s">
        <v>19</v>
      </c>
      <c r="L266" s="46"/>
      <c r="M266" s="221" t="s">
        <v>19</v>
      </c>
      <c r="N266" s="222" t="s">
        <v>41</v>
      </c>
      <c r="O266" s="86"/>
      <c r="P266" s="223">
        <f>O266*H266</f>
        <v>0</v>
      </c>
      <c r="Q266" s="223">
        <v>0</v>
      </c>
      <c r="R266" s="223">
        <f>Q266*H266</f>
        <v>0</v>
      </c>
      <c r="S266" s="223">
        <v>0</v>
      </c>
      <c r="T266" s="22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5" t="s">
        <v>249</v>
      </c>
      <c r="AT266" s="225" t="s">
        <v>126</v>
      </c>
      <c r="AU266" s="225" t="s">
        <v>79</v>
      </c>
      <c r="AY266" s="19" t="s">
        <v>123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9" t="s">
        <v>77</v>
      </c>
      <c r="BK266" s="226">
        <f>ROUND(I266*H266,2)</f>
        <v>0</v>
      </c>
      <c r="BL266" s="19" t="s">
        <v>249</v>
      </c>
      <c r="BM266" s="225" t="s">
        <v>387</v>
      </c>
    </row>
    <row r="267" spans="1:63" s="12" customFormat="1" ht="22.8" customHeight="1">
      <c r="A267" s="12"/>
      <c r="B267" s="198"/>
      <c r="C267" s="199"/>
      <c r="D267" s="200" t="s">
        <v>69</v>
      </c>
      <c r="E267" s="212" t="s">
        <v>388</v>
      </c>
      <c r="F267" s="212" t="s">
        <v>389</v>
      </c>
      <c r="G267" s="199"/>
      <c r="H267" s="199"/>
      <c r="I267" s="202"/>
      <c r="J267" s="213">
        <f>BK267</f>
        <v>0</v>
      </c>
      <c r="K267" s="199"/>
      <c r="L267" s="204"/>
      <c r="M267" s="205"/>
      <c r="N267" s="206"/>
      <c r="O267" s="206"/>
      <c r="P267" s="207">
        <f>SUM(P268:P280)</f>
        <v>0</v>
      </c>
      <c r="Q267" s="206"/>
      <c r="R267" s="207">
        <f>SUM(R268:R280)</f>
        <v>0.010412</v>
      </c>
      <c r="S267" s="206"/>
      <c r="T267" s="208">
        <f>SUM(T268:T280)</f>
        <v>0.004942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9" t="s">
        <v>79</v>
      </c>
      <c r="AT267" s="210" t="s">
        <v>69</v>
      </c>
      <c r="AU267" s="210" t="s">
        <v>77</v>
      </c>
      <c r="AY267" s="209" t="s">
        <v>123</v>
      </c>
      <c r="BK267" s="211">
        <f>SUM(BK268:BK280)</f>
        <v>0</v>
      </c>
    </row>
    <row r="268" spans="1:65" s="2" customFormat="1" ht="21.75" customHeight="1">
      <c r="A268" s="40"/>
      <c r="B268" s="41"/>
      <c r="C268" s="214" t="s">
        <v>390</v>
      </c>
      <c r="D268" s="214" t="s">
        <v>126</v>
      </c>
      <c r="E268" s="215" t="s">
        <v>391</v>
      </c>
      <c r="F268" s="216" t="s">
        <v>392</v>
      </c>
      <c r="G268" s="217" t="s">
        <v>183</v>
      </c>
      <c r="H268" s="218">
        <v>1.4</v>
      </c>
      <c r="I268" s="219"/>
      <c r="J268" s="220">
        <f>ROUND(I268*H268,2)</f>
        <v>0</v>
      </c>
      <c r="K268" s="216" t="s">
        <v>130</v>
      </c>
      <c r="L268" s="46"/>
      <c r="M268" s="221" t="s">
        <v>19</v>
      </c>
      <c r="N268" s="222" t="s">
        <v>41</v>
      </c>
      <c r="O268" s="86"/>
      <c r="P268" s="223">
        <f>O268*H268</f>
        <v>0</v>
      </c>
      <c r="Q268" s="223">
        <v>0.00058</v>
      </c>
      <c r="R268" s="223">
        <f>Q268*H268</f>
        <v>0.000812</v>
      </c>
      <c r="S268" s="223">
        <v>0</v>
      </c>
      <c r="T268" s="224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5" t="s">
        <v>249</v>
      </c>
      <c r="AT268" s="225" t="s">
        <v>126</v>
      </c>
      <c r="AU268" s="225" t="s">
        <v>79</v>
      </c>
      <c r="AY268" s="19" t="s">
        <v>123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9" t="s">
        <v>77</v>
      </c>
      <c r="BK268" s="226">
        <f>ROUND(I268*H268,2)</f>
        <v>0</v>
      </c>
      <c r="BL268" s="19" t="s">
        <v>249</v>
      </c>
      <c r="BM268" s="225" t="s">
        <v>393</v>
      </c>
    </row>
    <row r="269" spans="1:47" s="2" customFormat="1" ht="12">
      <c r="A269" s="40"/>
      <c r="B269" s="41"/>
      <c r="C269" s="42"/>
      <c r="D269" s="227" t="s">
        <v>133</v>
      </c>
      <c r="E269" s="42"/>
      <c r="F269" s="228" t="s">
        <v>394</v>
      </c>
      <c r="G269" s="42"/>
      <c r="H269" s="42"/>
      <c r="I269" s="229"/>
      <c r="J269" s="42"/>
      <c r="K269" s="42"/>
      <c r="L269" s="46"/>
      <c r="M269" s="230"/>
      <c r="N269" s="231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133</v>
      </c>
      <c r="AU269" s="19" t="s">
        <v>79</v>
      </c>
    </row>
    <row r="270" spans="1:51" s="14" customFormat="1" ht="12">
      <c r="A270" s="14"/>
      <c r="B270" s="243"/>
      <c r="C270" s="244"/>
      <c r="D270" s="234" t="s">
        <v>135</v>
      </c>
      <c r="E270" s="245" t="s">
        <v>19</v>
      </c>
      <c r="F270" s="246" t="s">
        <v>395</v>
      </c>
      <c r="G270" s="244"/>
      <c r="H270" s="247">
        <v>1.4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135</v>
      </c>
      <c r="AU270" s="253" t="s">
        <v>79</v>
      </c>
      <c r="AV270" s="14" t="s">
        <v>79</v>
      </c>
      <c r="AW270" s="14" t="s">
        <v>32</v>
      </c>
      <c r="AX270" s="14" t="s">
        <v>70</v>
      </c>
      <c r="AY270" s="253" t="s">
        <v>123</v>
      </c>
    </row>
    <row r="271" spans="1:51" s="16" customFormat="1" ht="12">
      <c r="A271" s="16"/>
      <c r="B271" s="265"/>
      <c r="C271" s="266"/>
      <c r="D271" s="234" t="s">
        <v>135</v>
      </c>
      <c r="E271" s="267" t="s">
        <v>19</v>
      </c>
      <c r="F271" s="268" t="s">
        <v>150</v>
      </c>
      <c r="G271" s="266"/>
      <c r="H271" s="269">
        <v>1.4</v>
      </c>
      <c r="I271" s="270"/>
      <c r="J271" s="266"/>
      <c r="K271" s="266"/>
      <c r="L271" s="271"/>
      <c r="M271" s="272"/>
      <c r="N271" s="273"/>
      <c r="O271" s="273"/>
      <c r="P271" s="273"/>
      <c r="Q271" s="273"/>
      <c r="R271" s="273"/>
      <c r="S271" s="273"/>
      <c r="T271" s="274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75" t="s">
        <v>135</v>
      </c>
      <c r="AU271" s="275" t="s">
        <v>79</v>
      </c>
      <c r="AV271" s="16" t="s">
        <v>131</v>
      </c>
      <c r="AW271" s="16" t="s">
        <v>32</v>
      </c>
      <c r="AX271" s="16" t="s">
        <v>77</v>
      </c>
      <c r="AY271" s="275" t="s">
        <v>123</v>
      </c>
    </row>
    <row r="272" spans="1:65" s="2" customFormat="1" ht="24.15" customHeight="1">
      <c r="A272" s="40"/>
      <c r="B272" s="41"/>
      <c r="C272" s="276" t="s">
        <v>396</v>
      </c>
      <c r="D272" s="276" t="s">
        <v>334</v>
      </c>
      <c r="E272" s="277" t="s">
        <v>397</v>
      </c>
      <c r="F272" s="278" t="s">
        <v>398</v>
      </c>
      <c r="G272" s="279" t="s">
        <v>160</v>
      </c>
      <c r="H272" s="280">
        <v>0.5</v>
      </c>
      <c r="I272" s="281"/>
      <c r="J272" s="282">
        <f>ROUND(I272*H272,2)</f>
        <v>0</v>
      </c>
      <c r="K272" s="278" t="s">
        <v>130</v>
      </c>
      <c r="L272" s="283"/>
      <c r="M272" s="284" t="s">
        <v>19</v>
      </c>
      <c r="N272" s="285" t="s">
        <v>41</v>
      </c>
      <c r="O272" s="86"/>
      <c r="P272" s="223">
        <f>O272*H272</f>
        <v>0</v>
      </c>
      <c r="Q272" s="223">
        <v>0.0192</v>
      </c>
      <c r="R272" s="223">
        <f>Q272*H272</f>
        <v>0.0096</v>
      </c>
      <c r="S272" s="223">
        <v>0</v>
      </c>
      <c r="T272" s="224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5" t="s">
        <v>337</v>
      </c>
      <c r="AT272" s="225" t="s">
        <v>334</v>
      </c>
      <c r="AU272" s="225" t="s">
        <v>79</v>
      </c>
      <c r="AY272" s="19" t="s">
        <v>123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9" t="s">
        <v>77</v>
      </c>
      <c r="BK272" s="226">
        <f>ROUND(I272*H272,2)</f>
        <v>0</v>
      </c>
      <c r="BL272" s="19" t="s">
        <v>249</v>
      </c>
      <c r="BM272" s="225" t="s">
        <v>399</v>
      </c>
    </row>
    <row r="273" spans="1:65" s="2" customFormat="1" ht="16.5" customHeight="1">
      <c r="A273" s="40"/>
      <c r="B273" s="41"/>
      <c r="C273" s="214" t="s">
        <v>400</v>
      </c>
      <c r="D273" s="214" t="s">
        <v>126</v>
      </c>
      <c r="E273" s="215" t="s">
        <v>401</v>
      </c>
      <c r="F273" s="216" t="s">
        <v>402</v>
      </c>
      <c r="G273" s="217" t="s">
        <v>160</v>
      </c>
      <c r="H273" s="218">
        <v>0.14</v>
      </c>
      <c r="I273" s="219"/>
      <c r="J273" s="220">
        <f>ROUND(I273*H273,2)</f>
        <v>0</v>
      </c>
      <c r="K273" s="216" t="s">
        <v>130</v>
      </c>
      <c r="L273" s="46"/>
      <c r="M273" s="221" t="s">
        <v>19</v>
      </c>
      <c r="N273" s="222" t="s">
        <v>41</v>
      </c>
      <c r="O273" s="86"/>
      <c r="P273" s="223">
        <f>O273*H273</f>
        <v>0</v>
      </c>
      <c r="Q273" s="223">
        <v>0</v>
      </c>
      <c r="R273" s="223">
        <f>Q273*H273</f>
        <v>0</v>
      </c>
      <c r="S273" s="223">
        <v>0.0353</v>
      </c>
      <c r="T273" s="224">
        <f>S273*H273</f>
        <v>0.004942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5" t="s">
        <v>249</v>
      </c>
      <c r="AT273" s="225" t="s">
        <v>126</v>
      </c>
      <c r="AU273" s="225" t="s">
        <v>79</v>
      </c>
      <c r="AY273" s="19" t="s">
        <v>123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9" t="s">
        <v>77</v>
      </c>
      <c r="BK273" s="226">
        <f>ROUND(I273*H273,2)</f>
        <v>0</v>
      </c>
      <c r="BL273" s="19" t="s">
        <v>249</v>
      </c>
      <c r="BM273" s="225" t="s">
        <v>403</v>
      </c>
    </row>
    <row r="274" spans="1:47" s="2" customFormat="1" ht="12">
      <c r="A274" s="40"/>
      <c r="B274" s="41"/>
      <c r="C274" s="42"/>
      <c r="D274" s="227" t="s">
        <v>133</v>
      </c>
      <c r="E274" s="42"/>
      <c r="F274" s="228" t="s">
        <v>404</v>
      </c>
      <c r="G274" s="42"/>
      <c r="H274" s="42"/>
      <c r="I274" s="229"/>
      <c r="J274" s="42"/>
      <c r="K274" s="42"/>
      <c r="L274" s="46"/>
      <c r="M274" s="230"/>
      <c r="N274" s="231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133</v>
      </c>
      <c r="AU274" s="19" t="s">
        <v>79</v>
      </c>
    </row>
    <row r="275" spans="1:51" s="14" customFormat="1" ht="12">
      <c r="A275" s="14"/>
      <c r="B275" s="243"/>
      <c r="C275" s="244"/>
      <c r="D275" s="234" t="s">
        <v>135</v>
      </c>
      <c r="E275" s="245" t="s">
        <v>19</v>
      </c>
      <c r="F275" s="246" t="s">
        <v>405</v>
      </c>
      <c r="G275" s="244"/>
      <c r="H275" s="247">
        <v>0.14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135</v>
      </c>
      <c r="AU275" s="253" t="s">
        <v>79</v>
      </c>
      <c r="AV275" s="14" t="s">
        <v>79</v>
      </c>
      <c r="AW275" s="14" t="s">
        <v>32</v>
      </c>
      <c r="AX275" s="14" t="s">
        <v>70</v>
      </c>
      <c r="AY275" s="253" t="s">
        <v>123</v>
      </c>
    </row>
    <row r="276" spans="1:51" s="16" customFormat="1" ht="12">
      <c r="A276" s="16"/>
      <c r="B276" s="265"/>
      <c r="C276" s="266"/>
      <c r="D276" s="234" t="s">
        <v>135</v>
      </c>
      <c r="E276" s="267" t="s">
        <v>19</v>
      </c>
      <c r="F276" s="268" t="s">
        <v>150</v>
      </c>
      <c r="G276" s="266"/>
      <c r="H276" s="269">
        <v>0.14</v>
      </c>
      <c r="I276" s="270"/>
      <c r="J276" s="266"/>
      <c r="K276" s="266"/>
      <c r="L276" s="271"/>
      <c r="M276" s="272"/>
      <c r="N276" s="273"/>
      <c r="O276" s="273"/>
      <c r="P276" s="273"/>
      <c r="Q276" s="273"/>
      <c r="R276" s="273"/>
      <c r="S276" s="273"/>
      <c r="T276" s="274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275" t="s">
        <v>135</v>
      </c>
      <c r="AU276" s="275" t="s">
        <v>79</v>
      </c>
      <c r="AV276" s="16" t="s">
        <v>131</v>
      </c>
      <c r="AW276" s="16" t="s">
        <v>32</v>
      </c>
      <c r="AX276" s="16" t="s">
        <v>77</v>
      </c>
      <c r="AY276" s="275" t="s">
        <v>123</v>
      </c>
    </row>
    <row r="277" spans="1:65" s="2" customFormat="1" ht="24.15" customHeight="1">
      <c r="A277" s="40"/>
      <c r="B277" s="41"/>
      <c r="C277" s="214" t="s">
        <v>406</v>
      </c>
      <c r="D277" s="214" t="s">
        <v>126</v>
      </c>
      <c r="E277" s="215" t="s">
        <v>407</v>
      </c>
      <c r="F277" s="216" t="s">
        <v>408</v>
      </c>
      <c r="G277" s="217" t="s">
        <v>220</v>
      </c>
      <c r="H277" s="218">
        <v>0.01</v>
      </c>
      <c r="I277" s="219"/>
      <c r="J277" s="220">
        <f>ROUND(I277*H277,2)</f>
        <v>0</v>
      </c>
      <c r="K277" s="216" t="s">
        <v>130</v>
      </c>
      <c r="L277" s="46"/>
      <c r="M277" s="221" t="s">
        <v>19</v>
      </c>
      <c r="N277" s="222" t="s">
        <v>41</v>
      </c>
      <c r="O277" s="86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5" t="s">
        <v>249</v>
      </c>
      <c r="AT277" s="225" t="s">
        <v>126</v>
      </c>
      <c r="AU277" s="225" t="s">
        <v>79</v>
      </c>
      <c r="AY277" s="19" t="s">
        <v>123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9" t="s">
        <v>77</v>
      </c>
      <c r="BK277" s="226">
        <f>ROUND(I277*H277,2)</f>
        <v>0</v>
      </c>
      <c r="BL277" s="19" t="s">
        <v>249</v>
      </c>
      <c r="BM277" s="225" t="s">
        <v>409</v>
      </c>
    </row>
    <row r="278" spans="1:47" s="2" customFormat="1" ht="12">
      <c r="A278" s="40"/>
      <c r="B278" s="41"/>
      <c r="C278" s="42"/>
      <c r="D278" s="227" t="s">
        <v>133</v>
      </c>
      <c r="E278" s="42"/>
      <c r="F278" s="228" t="s">
        <v>410</v>
      </c>
      <c r="G278" s="42"/>
      <c r="H278" s="42"/>
      <c r="I278" s="229"/>
      <c r="J278" s="42"/>
      <c r="K278" s="42"/>
      <c r="L278" s="46"/>
      <c r="M278" s="230"/>
      <c r="N278" s="231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133</v>
      </c>
      <c r="AU278" s="19" t="s">
        <v>79</v>
      </c>
    </row>
    <row r="279" spans="1:65" s="2" customFormat="1" ht="24.15" customHeight="1">
      <c r="A279" s="40"/>
      <c r="B279" s="41"/>
      <c r="C279" s="214" t="s">
        <v>411</v>
      </c>
      <c r="D279" s="214" t="s">
        <v>126</v>
      </c>
      <c r="E279" s="215" t="s">
        <v>412</v>
      </c>
      <c r="F279" s="216" t="s">
        <v>413</v>
      </c>
      <c r="G279" s="217" t="s">
        <v>220</v>
      </c>
      <c r="H279" s="218">
        <v>0.01</v>
      </c>
      <c r="I279" s="219"/>
      <c r="J279" s="220">
        <f>ROUND(I279*H279,2)</f>
        <v>0</v>
      </c>
      <c r="K279" s="216" t="s">
        <v>130</v>
      </c>
      <c r="L279" s="46"/>
      <c r="M279" s="221" t="s">
        <v>19</v>
      </c>
      <c r="N279" s="222" t="s">
        <v>41</v>
      </c>
      <c r="O279" s="86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5" t="s">
        <v>249</v>
      </c>
      <c r="AT279" s="225" t="s">
        <v>126</v>
      </c>
      <c r="AU279" s="225" t="s">
        <v>79</v>
      </c>
      <c r="AY279" s="19" t="s">
        <v>123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9" t="s">
        <v>77</v>
      </c>
      <c r="BK279" s="226">
        <f>ROUND(I279*H279,2)</f>
        <v>0</v>
      </c>
      <c r="BL279" s="19" t="s">
        <v>249</v>
      </c>
      <c r="BM279" s="225" t="s">
        <v>414</v>
      </c>
    </row>
    <row r="280" spans="1:47" s="2" customFormat="1" ht="12">
      <c r="A280" s="40"/>
      <c r="B280" s="41"/>
      <c r="C280" s="42"/>
      <c r="D280" s="227" t="s">
        <v>133</v>
      </c>
      <c r="E280" s="42"/>
      <c r="F280" s="228" t="s">
        <v>415</v>
      </c>
      <c r="G280" s="42"/>
      <c r="H280" s="42"/>
      <c r="I280" s="229"/>
      <c r="J280" s="42"/>
      <c r="K280" s="42"/>
      <c r="L280" s="46"/>
      <c r="M280" s="230"/>
      <c r="N280" s="231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133</v>
      </c>
      <c r="AU280" s="19" t="s">
        <v>79</v>
      </c>
    </row>
    <row r="281" spans="1:63" s="12" customFormat="1" ht="22.8" customHeight="1">
      <c r="A281" s="12"/>
      <c r="B281" s="198"/>
      <c r="C281" s="199"/>
      <c r="D281" s="200" t="s">
        <v>69</v>
      </c>
      <c r="E281" s="212" t="s">
        <v>416</v>
      </c>
      <c r="F281" s="212" t="s">
        <v>417</v>
      </c>
      <c r="G281" s="199"/>
      <c r="H281" s="199"/>
      <c r="I281" s="202"/>
      <c r="J281" s="213">
        <f>BK281</f>
        <v>0</v>
      </c>
      <c r="K281" s="199"/>
      <c r="L281" s="204"/>
      <c r="M281" s="205"/>
      <c r="N281" s="206"/>
      <c r="O281" s="206"/>
      <c r="P281" s="207">
        <f>SUM(P282:P295)</f>
        <v>0</v>
      </c>
      <c r="Q281" s="206"/>
      <c r="R281" s="207">
        <f>SUM(R282:R295)</f>
        <v>0.0805625</v>
      </c>
      <c r="S281" s="206"/>
      <c r="T281" s="208">
        <f>SUM(T282:T295)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9" t="s">
        <v>79</v>
      </c>
      <c r="AT281" s="210" t="s">
        <v>69</v>
      </c>
      <c r="AU281" s="210" t="s">
        <v>77</v>
      </c>
      <c r="AY281" s="209" t="s">
        <v>123</v>
      </c>
      <c r="BK281" s="211">
        <f>SUM(BK282:BK295)</f>
        <v>0</v>
      </c>
    </row>
    <row r="282" spans="1:65" s="2" customFormat="1" ht="16.5" customHeight="1">
      <c r="A282" s="40"/>
      <c r="B282" s="41"/>
      <c r="C282" s="214" t="s">
        <v>418</v>
      </c>
      <c r="D282" s="214" t="s">
        <v>126</v>
      </c>
      <c r="E282" s="215" t="s">
        <v>419</v>
      </c>
      <c r="F282" s="216" t="s">
        <v>420</v>
      </c>
      <c r="G282" s="217" t="s">
        <v>160</v>
      </c>
      <c r="H282" s="218">
        <v>249.4</v>
      </c>
      <c r="I282" s="219"/>
      <c r="J282" s="220">
        <f>ROUND(I282*H282,2)</f>
        <v>0</v>
      </c>
      <c r="K282" s="216" t="s">
        <v>130</v>
      </c>
      <c r="L282" s="46"/>
      <c r="M282" s="221" t="s">
        <v>19</v>
      </c>
      <c r="N282" s="222" t="s">
        <v>41</v>
      </c>
      <c r="O282" s="86"/>
      <c r="P282" s="223">
        <f>O282*H282</f>
        <v>0</v>
      </c>
      <c r="Q282" s="223">
        <v>0</v>
      </c>
      <c r="R282" s="223">
        <f>Q282*H282</f>
        <v>0</v>
      </c>
      <c r="S282" s="223">
        <v>0</v>
      </c>
      <c r="T282" s="224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5" t="s">
        <v>249</v>
      </c>
      <c r="AT282" s="225" t="s">
        <v>126</v>
      </c>
      <c r="AU282" s="225" t="s">
        <v>79</v>
      </c>
      <c r="AY282" s="19" t="s">
        <v>123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9" t="s">
        <v>77</v>
      </c>
      <c r="BK282" s="226">
        <f>ROUND(I282*H282,2)</f>
        <v>0</v>
      </c>
      <c r="BL282" s="19" t="s">
        <v>249</v>
      </c>
      <c r="BM282" s="225" t="s">
        <v>421</v>
      </c>
    </row>
    <row r="283" spans="1:47" s="2" customFormat="1" ht="12">
      <c r="A283" s="40"/>
      <c r="B283" s="41"/>
      <c r="C283" s="42"/>
      <c r="D283" s="227" t="s">
        <v>133</v>
      </c>
      <c r="E283" s="42"/>
      <c r="F283" s="228" t="s">
        <v>422</v>
      </c>
      <c r="G283" s="42"/>
      <c r="H283" s="42"/>
      <c r="I283" s="229"/>
      <c r="J283" s="42"/>
      <c r="K283" s="42"/>
      <c r="L283" s="46"/>
      <c r="M283" s="230"/>
      <c r="N283" s="231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133</v>
      </c>
      <c r="AU283" s="19" t="s">
        <v>79</v>
      </c>
    </row>
    <row r="284" spans="1:51" s="14" customFormat="1" ht="12">
      <c r="A284" s="14"/>
      <c r="B284" s="243"/>
      <c r="C284" s="244"/>
      <c r="D284" s="234" t="s">
        <v>135</v>
      </c>
      <c r="E284" s="245" t="s">
        <v>19</v>
      </c>
      <c r="F284" s="246" t="s">
        <v>423</v>
      </c>
      <c r="G284" s="244"/>
      <c r="H284" s="247">
        <v>50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135</v>
      </c>
      <c r="AU284" s="253" t="s">
        <v>79</v>
      </c>
      <c r="AV284" s="14" t="s">
        <v>79</v>
      </c>
      <c r="AW284" s="14" t="s">
        <v>32</v>
      </c>
      <c r="AX284" s="14" t="s">
        <v>70</v>
      </c>
      <c r="AY284" s="253" t="s">
        <v>123</v>
      </c>
    </row>
    <row r="285" spans="1:51" s="14" customFormat="1" ht="12">
      <c r="A285" s="14"/>
      <c r="B285" s="243"/>
      <c r="C285" s="244"/>
      <c r="D285" s="234" t="s">
        <v>135</v>
      </c>
      <c r="E285" s="245" t="s">
        <v>19</v>
      </c>
      <c r="F285" s="246" t="s">
        <v>424</v>
      </c>
      <c r="G285" s="244"/>
      <c r="H285" s="247">
        <v>199.4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135</v>
      </c>
      <c r="AU285" s="253" t="s">
        <v>79</v>
      </c>
      <c r="AV285" s="14" t="s">
        <v>79</v>
      </c>
      <c r="AW285" s="14" t="s">
        <v>32</v>
      </c>
      <c r="AX285" s="14" t="s">
        <v>70</v>
      </c>
      <c r="AY285" s="253" t="s">
        <v>123</v>
      </c>
    </row>
    <row r="286" spans="1:51" s="16" customFormat="1" ht="12">
      <c r="A286" s="16"/>
      <c r="B286" s="265"/>
      <c r="C286" s="266"/>
      <c r="D286" s="234" t="s">
        <v>135</v>
      </c>
      <c r="E286" s="267" t="s">
        <v>19</v>
      </c>
      <c r="F286" s="268" t="s">
        <v>150</v>
      </c>
      <c r="G286" s="266"/>
      <c r="H286" s="269">
        <v>249.4</v>
      </c>
      <c r="I286" s="270"/>
      <c r="J286" s="266"/>
      <c r="K286" s="266"/>
      <c r="L286" s="271"/>
      <c r="M286" s="272"/>
      <c r="N286" s="273"/>
      <c r="O286" s="273"/>
      <c r="P286" s="273"/>
      <c r="Q286" s="273"/>
      <c r="R286" s="273"/>
      <c r="S286" s="273"/>
      <c r="T286" s="274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75" t="s">
        <v>135</v>
      </c>
      <c r="AU286" s="275" t="s">
        <v>79</v>
      </c>
      <c r="AV286" s="16" t="s">
        <v>131</v>
      </c>
      <c r="AW286" s="16" t="s">
        <v>32</v>
      </c>
      <c r="AX286" s="16" t="s">
        <v>77</v>
      </c>
      <c r="AY286" s="275" t="s">
        <v>123</v>
      </c>
    </row>
    <row r="287" spans="1:65" s="2" customFormat="1" ht="16.5" customHeight="1">
      <c r="A287" s="40"/>
      <c r="B287" s="41"/>
      <c r="C287" s="214" t="s">
        <v>425</v>
      </c>
      <c r="D287" s="214" t="s">
        <v>126</v>
      </c>
      <c r="E287" s="215" t="s">
        <v>426</v>
      </c>
      <c r="F287" s="216" t="s">
        <v>427</v>
      </c>
      <c r="G287" s="217" t="s">
        <v>160</v>
      </c>
      <c r="H287" s="218">
        <v>299.4</v>
      </c>
      <c r="I287" s="219"/>
      <c r="J287" s="220">
        <f>ROUND(I287*H287,2)</f>
        <v>0</v>
      </c>
      <c r="K287" s="216" t="s">
        <v>130</v>
      </c>
      <c r="L287" s="46"/>
      <c r="M287" s="221" t="s">
        <v>19</v>
      </c>
      <c r="N287" s="222" t="s">
        <v>41</v>
      </c>
      <c r="O287" s="86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5" t="s">
        <v>249</v>
      </c>
      <c r="AT287" s="225" t="s">
        <v>126</v>
      </c>
      <c r="AU287" s="225" t="s">
        <v>79</v>
      </c>
      <c r="AY287" s="19" t="s">
        <v>123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9" t="s">
        <v>77</v>
      </c>
      <c r="BK287" s="226">
        <f>ROUND(I287*H287,2)</f>
        <v>0</v>
      </c>
      <c r="BL287" s="19" t="s">
        <v>249</v>
      </c>
      <c r="BM287" s="225" t="s">
        <v>428</v>
      </c>
    </row>
    <row r="288" spans="1:47" s="2" customFormat="1" ht="12">
      <c r="A288" s="40"/>
      <c r="B288" s="41"/>
      <c r="C288" s="42"/>
      <c r="D288" s="227" t="s">
        <v>133</v>
      </c>
      <c r="E288" s="42"/>
      <c r="F288" s="228" t="s">
        <v>429</v>
      </c>
      <c r="G288" s="42"/>
      <c r="H288" s="42"/>
      <c r="I288" s="229"/>
      <c r="J288" s="42"/>
      <c r="K288" s="42"/>
      <c r="L288" s="46"/>
      <c r="M288" s="230"/>
      <c r="N288" s="231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133</v>
      </c>
      <c r="AU288" s="19" t="s">
        <v>79</v>
      </c>
    </row>
    <row r="289" spans="1:51" s="14" customFormat="1" ht="12">
      <c r="A289" s="14"/>
      <c r="B289" s="243"/>
      <c r="C289" s="244"/>
      <c r="D289" s="234" t="s">
        <v>135</v>
      </c>
      <c r="E289" s="245" t="s">
        <v>19</v>
      </c>
      <c r="F289" s="246" t="s">
        <v>430</v>
      </c>
      <c r="G289" s="244"/>
      <c r="H289" s="247">
        <v>100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135</v>
      </c>
      <c r="AU289" s="253" t="s">
        <v>79</v>
      </c>
      <c r="AV289" s="14" t="s">
        <v>79</v>
      </c>
      <c r="AW289" s="14" t="s">
        <v>32</v>
      </c>
      <c r="AX289" s="14" t="s">
        <v>70</v>
      </c>
      <c r="AY289" s="253" t="s">
        <v>123</v>
      </c>
    </row>
    <row r="290" spans="1:51" s="14" customFormat="1" ht="12">
      <c r="A290" s="14"/>
      <c r="B290" s="243"/>
      <c r="C290" s="244"/>
      <c r="D290" s="234" t="s">
        <v>135</v>
      </c>
      <c r="E290" s="245" t="s">
        <v>19</v>
      </c>
      <c r="F290" s="246" t="s">
        <v>424</v>
      </c>
      <c r="G290" s="244"/>
      <c r="H290" s="247">
        <v>199.4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135</v>
      </c>
      <c r="AU290" s="253" t="s">
        <v>79</v>
      </c>
      <c r="AV290" s="14" t="s">
        <v>79</v>
      </c>
      <c r="AW290" s="14" t="s">
        <v>32</v>
      </c>
      <c r="AX290" s="14" t="s">
        <v>70</v>
      </c>
      <c r="AY290" s="253" t="s">
        <v>123</v>
      </c>
    </row>
    <row r="291" spans="1:51" s="16" customFormat="1" ht="12">
      <c r="A291" s="16"/>
      <c r="B291" s="265"/>
      <c r="C291" s="266"/>
      <c r="D291" s="234" t="s">
        <v>135</v>
      </c>
      <c r="E291" s="267" t="s">
        <v>19</v>
      </c>
      <c r="F291" s="268" t="s">
        <v>150</v>
      </c>
      <c r="G291" s="266"/>
      <c r="H291" s="269">
        <v>299.4</v>
      </c>
      <c r="I291" s="270"/>
      <c r="J291" s="266"/>
      <c r="K291" s="266"/>
      <c r="L291" s="271"/>
      <c r="M291" s="272"/>
      <c r="N291" s="273"/>
      <c r="O291" s="273"/>
      <c r="P291" s="273"/>
      <c r="Q291" s="273"/>
      <c r="R291" s="273"/>
      <c r="S291" s="273"/>
      <c r="T291" s="274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275" t="s">
        <v>135</v>
      </c>
      <c r="AU291" s="275" t="s">
        <v>79</v>
      </c>
      <c r="AV291" s="16" t="s">
        <v>131</v>
      </c>
      <c r="AW291" s="16" t="s">
        <v>32</v>
      </c>
      <c r="AX291" s="16" t="s">
        <v>77</v>
      </c>
      <c r="AY291" s="275" t="s">
        <v>123</v>
      </c>
    </row>
    <row r="292" spans="1:65" s="2" customFormat="1" ht="16.5" customHeight="1">
      <c r="A292" s="40"/>
      <c r="B292" s="41"/>
      <c r="C292" s="276" t="s">
        <v>431</v>
      </c>
      <c r="D292" s="276" t="s">
        <v>334</v>
      </c>
      <c r="E292" s="277" t="s">
        <v>432</v>
      </c>
      <c r="F292" s="278" t="s">
        <v>433</v>
      </c>
      <c r="G292" s="279" t="s">
        <v>160</v>
      </c>
      <c r="H292" s="280">
        <v>314.37</v>
      </c>
      <c r="I292" s="281"/>
      <c r="J292" s="282">
        <f>ROUND(I292*H292,2)</f>
        <v>0</v>
      </c>
      <c r="K292" s="278" t="s">
        <v>130</v>
      </c>
      <c r="L292" s="283"/>
      <c r="M292" s="284" t="s">
        <v>19</v>
      </c>
      <c r="N292" s="285" t="s">
        <v>41</v>
      </c>
      <c r="O292" s="86"/>
      <c r="P292" s="223">
        <f>O292*H292</f>
        <v>0</v>
      </c>
      <c r="Q292" s="223">
        <v>5E-05</v>
      </c>
      <c r="R292" s="223">
        <f>Q292*H292</f>
        <v>0.0157185</v>
      </c>
      <c r="S292" s="223">
        <v>0</v>
      </c>
      <c r="T292" s="224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5" t="s">
        <v>337</v>
      </c>
      <c r="AT292" s="225" t="s">
        <v>334</v>
      </c>
      <c r="AU292" s="225" t="s">
        <v>79</v>
      </c>
      <c r="AY292" s="19" t="s">
        <v>123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9" t="s">
        <v>77</v>
      </c>
      <c r="BK292" s="226">
        <f>ROUND(I292*H292,2)</f>
        <v>0</v>
      </c>
      <c r="BL292" s="19" t="s">
        <v>249</v>
      </c>
      <c r="BM292" s="225" t="s">
        <v>434</v>
      </c>
    </row>
    <row r="293" spans="1:51" s="14" customFormat="1" ht="12">
      <c r="A293" s="14"/>
      <c r="B293" s="243"/>
      <c r="C293" s="244"/>
      <c r="D293" s="234" t="s">
        <v>135</v>
      </c>
      <c r="E293" s="244"/>
      <c r="F293" s="246" t="s">
        <v>435</v>
      </c>
      <c r="G293" s="244"/>
      <c r="H293" s="247">
        <v>314.37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3" t="s">
        <v>135</v>
      </c>
      <c r="AU293" s="253" t="s">
        <v>79</v>
      </c>
      <c r="AV293" s="14" t="s">
        <v>79</v>
      </c>
      <c r="AW293" s="14" t="s">
        <v>4</v>
      </c>
      <c r="AX293" s="14" t="s">
        <v>77</v>
      </c>
      <c r="AY293" s="253" t="s">
        <v>123</v>
      </c>
    </row>
    <row r="294" spans="1:65" s="2" customFormat="1" ht="24.15" customHeight="1">
      <c r="A294" s="40"/>
      <c r="B294" s="41"/>
      <c r="C294" s="214" t="s">
        <v>436</v>
      </c>
      <c r="D294" s="214" t="s">
        <v>126</v>
      </c>
      <c r="E294" s="215" t="s">
        <v>437</v>
      </c>
      <c r="F294" s="216" t="s">
        <v>438</v>
      </c>
      <c r="G294" s="217" t="s">
        <v>160</v>
      </c>
      <c r="H294" s="218">
        <v>249.4</v>
      </c>
      <c r="I294" s="219"/>
      <c r="J294" s="220">
        <f>ROUND(I294*H294,2)</f>
        <v>0</v>
      </c>
      <c r="K294" s="216" t="s">
        <v>130</v>
      </c>
      <c r="L294" s="46"/>
      <c r="M294" s="221" t="s">
        <v>19</v>
      </c>
      <c r="N294" s="222" t="s">
        <v>41</v>
      </c>
      <c r="O294" s="86"/>
      <c r="P294" s="223">
        <f>O294*H294</f>
        <v>0</v>
      </c>
      <c r="Q294" s="223">
        <v>0.00026</v>
      </c>
      <c r="R294" s="223">
        <f>Q294*H294</f>
        <v>0.064844</v>
      </c>
      <c r="S294" s="223">
        <v>0</v>
      </c>
      <c r="T294" s="224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5" t="s">
        <v>249</v>
      </c>
      <c r="AT294" s="225" t="s">
        <v>126</v>
      </c>
      <c r="AU294" s="225" t="s">
        <v>79</v>
      </c>
      <c r="AY294" s="19" t="s">
        <v>123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9" t="s">
        <v>77</v>
      </c>
      <c r="BK294" s="226">
        <f>ROUND(I294*H294,2)</f>
        <v>0</v>
      </c>
      <c r="BL294" s="19" t="s">
        <v>249</v>
      </c>
      <c r="BM294" s="225" t="s">
        <v>439</v>
      </c>
    </row>
    <row r="295" spans="1:47" s="2" customFormat="1" ht="12">
      <c r="A295" s="40"/>
      <c r="B295" s="41"/>
      <c r="C295" s="42"/>
      <c r="D295" s="227" t="s">
        <v>133</v>
      </c>
      <c r="E295" s="42"/>
      <c r="F295" s="228" t="s">
        <v>440</v>
      </c>
      <c r="G295" s="42"/>
      <c r="H295" s="42"/>
      <c r="I295" s="229"/>
      <c r="J295" s="42"/>
      <c r="K295" s="42"/>
      <c r="L295" s="46"/>
      <c r="M295" s="286"/>
      <c r="N295" s="287"/>
      <c r="O295" s="288"/>
      <c r="P295" s="288"/>
      <c r="Q295" s="288"/>
      <c r="R295" s="288"/>
      <c r="S295" s="288"/>
      <c r="T295" s="289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133</v>
      </c>
      <c r="AU295" s="19" t="s">
        <v>79</v>
      </c>
    </row>
    <row r="296" spans="1:31" s="2" customFormat="1" ht="6.95" customHeight="1">
      <c r="A296" s="40"/>
      <c r="B296" s="61"/>
      <c r="C296" s="62"/>
      <c r="D296" s="62"/>
      <c r="E296" s="62"/>
      <c r="F296" s="62"/>
      <c r="G296" s="62"/>
      <c r="H296" s="62"/>
      <c r="I296" s="62"/>
      <c r="J296" s="62"/>
      <c r="K296" s="62"/>
      <c r="L296" s="46"/>
      <c r="M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</row>
  </sheetData>
  <sheetProtection password="CC51" sheet="1" objects="1" scenarios="1" formatColumns="0" formatRows="0" autoFilter="0"/>
  <autoFilter ref="C95:K2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0" r:id="rId1" display="https://podminky.urs.cz/item/CS_URS_2023_01/612325221"/>
    <hyperlink ref="F116" r:id="rId2" display="https://podminky.urs.cz/item/CS_URS_2023_01/612325223"/>
    <hyperlink ref="F121" r:id="rId3" display="https://podminky.urs.cz/item/CS_URS_2023_01/949101111"/>
    <hyperlink ref="F125" r:id="rId4" display="https://podminky.urs.cz/item/CS_URS_2023_01/952901111"/>
    <hyperlink ref="F129" r:id="rId5" display="https://podminky.urs.cz/item/CS_URS_2023_01/971038531"/>
    <hyperlink ref="F133" r:id="rId6" display="https://podminky.urs.cz/item/CS_URS_2023_01/973031325"/>
    <hyperlink ref="F137" r:id="rId7" display="https://podminky.urs.cz/item/CS_URS_2023_01/977131116"/>
    <hyperlink ref="F145" r:id="rId8" display="https://podminky.urs.cz/item/CS_URS_2023_01/977131216"/>
    <hyperlink ref="F153" r:id="rId9" display="https://podminky.urs.cz/item/CS_URS_2023_01/977131291"/>
    <hyperlink ref="F162" r:id="rId10" display="https://podminky.urs.cz/item/CS_URS_2023_01/978013191"/>
    <hyperlink ref="F167" r:id="rId11" display="https://podminky.urs.cz/item/CS_URS_2023_01/997013153"/>
    <hyperlink ref="F169" r:id="rId12" display="https://podminky.urs.cz/item/CS_URS_2023_01/997013501"/>
    <hyperlink ref="F171" r:id="rId13" display="https://podminky.urs.cz/item/CS_URS_2023_01/997013509"/>
    <hyperlink ref="F174" r:id="rId14" display="https://podminky.urs.cz/item/CS_URS_2023_01/997013871"/>
    <hyperlink ref="F177" r:id="rId15" display="https://podminky.urs.cz/item/CS_URS_2023_01/998017002"/>
    <hyperlink ref="F181" r:id="rId16" display="https://podminky.urs.cz/item/CS_URS_2023_01/727212201"/>
    <hyperlink ref="F185" r:id="rId17" display="https://podminky.urs.cz/item/CS_URS_2023_01/727212205"/>
    <hyperlink ref="F189" r:id="rId18" display="https://podminky.urs.cz/item/CS_URS_2023_01/727213201"/>
    <hyperlink ref="F193" r:id="rId19" display="https://podminky.urs.cz/item/CS_URS_2023_01/727222110"/>
    <hyperlink ref="F198" r:id="rId20" display="https://podminky.urs.cz/item/CS_URS_2023_01/763101851"/>
    <hyperlink ref="F202" r:id="rId21" display="https://podminky.urs.cz/item/CS_URS_2023_01/763111321"/>
    <hyperlink ref="F206" r:id="rId22" display="https://podminky.urs.cz/item/CS_URS_2023_01/763111711"/>
    <hyperlink ref="F211" r:id="rId23" display="https://podminky.urs.cz/item/CS_URS_2023_01/763111712"/>
    <hyperlink ref="F216" r:id="rId24" display="https://podminky.urs.cz/item/CS_URS_2023_01/763111717"/>
    <hyperlink ref="F220" r:id="rId25" display="https://podminky.urs.cz/item/CS_URS_2023_01/763111719"/>
    <hyperlink ref="F225" r:id="rId26" display="https://podminky.urs.cz/item/CS_URS_2023_01/763111722"/>
    <hyperlink ref="F229" r:id="rId27" display="https://podminky.urs.cz/item/CS_URS_2023_01/763111751"/>
    <hyperlink ref="F233" r:id="rId28" display="https://podminky.urs.cz/item/CS_URS_2023_01/763111771"/>
    <hyperlink ref="F237" r:id="rId29" display="https://podminky.urs.cz/item/CS_URS_2023_01/763131751"/>
    <hyperlink ref="F243" r:id="rId30" display="https://podminky.urs.cz/item/CS_URS_2023_01/763132901"/>
    <hyperlink ref="F245" r:id="rId31" display="https://podminky.urs.cz/item/CS_URS_2023_01/763135611"/>
    <hyperlink ref="F249" r:id="rId32" display="https://podminky.urs.cz/item/CS_URS_2023_01/763135881"/>
    <hyperlink ref="F253" r:id="rId33" display="https://podminky.urs.cz/item/CS_URS_2023_01/763172438"/>
    <hyperlink ref="F258" r:id="rId34" display="https://podminky.urs.cz/item/CS_URS_2023_01/763181422"/>
    <hyperlink ref="F262" r:id="rId35" display="https://podminky.urs.cz/item/CS_URS_2023_01/998763101"/>
    <hyperlink ref="F264" r:id="rId36" display="https://podminky.urs.cz/item/CS_URS_2023_01/998763181"/>
    <hyperlink ref="F269" r:id="rId37" display="https://podminky.urs.cz/item/CS_URS_2023_01/771474113"/>
    <hyperlink ref="F274" r:id="rId38" display="https://podminky.urs.cz/item/CS_URS_2023_01/771573810"/>
    <hyperlink ref="F278" r:id="rId39" display="https://podminky.urs.cz/item/CS_URS_2023_01/998771102"/>
    <hyperlink ref="F280" r:id="rId40" display="https://podminky.urs.cz/item/CS_URS_2023_01/998771181"/>
    <hyperlink ref="F283" r:id="rId41" display="https://podminky.urs.cz/item/CS_URS_2023_01/784111001"/>
    <hyperlink ref="F288" r:id="rId42" display="https://podminky.urs.cz/item/CS_URS_2023_01/784171101"/>
    <hyperlink ref="F295" r:id="rId43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79</v>
      </c>
    </row>
    <row r="4" spans="2:46" s="1" customFormat="1" ht="24.95" customHeight="1">
      <c r="B4" s="22"/>
      <c r="D4" s="142" t="s">
        <v>88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DPS Břeclav</v>
      </c>
      <c r="F7" s="144"/>
      <c r="G7" s="144"/>
      <c r="H7" s="144"/>
      <c r="L7" s="22"/>
    </row>
    <row r="8" spans="2:12" s="1" customFormat="1" ht="12" customHeight="1">
      <c r="B8" s="22"/>
      <c r="D8" s="144" t="s">
        <v>89</v>
      </c>
      <c r="L8" s="22"/>
    </row>
    <row r="9" spans="1:31" s="2" customFormat="1" ht="16.5" customHeight="1">
      <c r="A9" s="40"/>
      <c r="B9" s="46"/>
      <c r="C9" s="40"/>
      <c r="D9" s="40"/>
      <c r="E9" s="145" t="s">
        <v>90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91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441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24. 2. 2023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28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33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4" t="s">
        <v>28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34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36</v>
      </c>
      <c r="E32" s="40"/>
      <c r="F32" s="40"/>
      <c r="G32" s="40"/>
      <c r="H32" s="40"/>
      <c r="I32" s="40"/>
      <c r="J32" s="155">
        <f>ROUND(J86,2)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38</v>
      </c>
      <c r="G34" s="40"/>
      <c r="H34" s="40"/>
      <c r="I34" s="156" t="s">
        <v>37</v>
      </c>
      <c r="J34" s="156" t="s">
        <v>39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40</v>
      </c>
      <c r="E35" s="144" t="s">
        <v>41</v>
      </c>
      <c r="F35" s="158">
        <f>ROUND((SUM(BE86:BE125)),2)</f>
        <v>0</v>
      </c>
      <c r="G35" s="40"/>
      <c r="H35" s="40"/>
      <c r="I35" s="159">
        <v>0.21</v>
      </c>
      <c r="J35" s="158">
        <f>ROUND(((SUM(BE86:BE125))*I35),2)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42</v>
      </c>
      <c r="F36" s="158">
        <f>ROUND((SUM(BF86:BF125)),2)</f>
        <v>0</v>
      </c>
      <c r="G36" s="40"/>
      <c r="H36" s="40"/>
      <c r="I36" s="159">
        <v>0.15</v>
      </c>
      <c r="J36" s="158">
        <f>ROUND(((SUM(BF86:BF125))*I36),2)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43</v>
      </c>
      <c r="F37" s="158">
        <f>ROUND((SUM(BG86:BG125)),2)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44</v>
      </c>
      <c r="F38" s="158">
        <f>ROUND((SUM(BH86:BH125)),2)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45</v>
      </c>
      <c r="F39" s="158">
        <f>ROUND((SUM(BI86:BI125)),2)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46</v>
      </c>
      <c r="E41" s="162"/>
      <c r="F41" s="162"/>
      <c r="G41" s="163" t="s">
        <v>47</v>
      </c>
      <c r="H41" s="164" t="s">
        <v>48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93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DPS Břeclav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89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90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91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002.002 - Dodávky a montáže rozvodů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Břeclav</v>
      </c>
      <c r="G56" s="42"/>
      <c r="H56" s="42"/>
      <c r="I56" s="34" t="s">
        <v>23</v>
      </c>
      <c r="J56" s="74" t="str">
        <f>IF(J14="","",J14)</f>
        <v>24. 2. 2023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33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94</v>
      </c>
      <c r="D61" s="173"/>
      <c r="E61" s="173"/>
      <c r="F61" s="173"/>
      <c r="G61" s="173"/>
      <c r="H61" s="173"/>
      <c r="I61" s="173"/>
      <c r="J61" s="174" t="s">
        <v>95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68</v>
      </c>
      <c r="D63" s="42"/>
      <c r="E63" s="42"/>
      <c r="F63" s="42"/>
      <c r="G63" s="42"/>
      <c r="H63" s="42"/>
      <c r="I63" s="42"/>
      <c r="J63" s="104">
        <f>J86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96</v>
      </c>
    </row>
    <row r="64" spans="1:31" s="9" customFormat="1" ht="24.95" customHeight="1">
      <c r="A64" s="9"/>
      <c r="B64" s="176"/>
      <c r="C64" s="177"/>
      <c r="D64" s="178" t="s">
        <v>442</v>
      </c>
      <c r="E64" s="179"/>
      <c r="F64" s="179"/>
      <c r="G64" s="179"/>
      <c r="H64" s="179"/>
      <c r="I64" s="179"/>
      <c r="J64" s="180">
        <f>J87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108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1" t="str">
        <f>E7</f>
        <v>DPS Břeclav</v>
      </c>
      <c r="F74" s="34"/>
      <c r="G74" s="34"/>
      <c r="H74" s="34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12" s="1" customFormat="1" ht="12" customHeight="1">
      <c r="B75" s="23"/>
      <c r="C75" s="34" t="s">
        <v>89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40"/>
      <c r="B76" s="41"/>
      <c r="C76" s="42"/>
      <c r="D76" s="42"/>
      <c r="E76" s="171" t="s">
        <v>90</v>
      </c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91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E11</f>
        <v>002.002 - Dodávky a montáže rozvodů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F14</f>
        <v>Břeclav</v>
      </c>
      <c r="G80" s="42"/>
      <c r="H80" s="42"/>
      <c r="I80" s="34" t="s">
        <v>23</v>
      </c>
      <c r="J80" s="74" t="str">
        <f>IF(J14="","",J14)</f>
        <v>24. 2. 2023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E17</f>
        <v xml:space="preserve"> </v>
      </c>
      <c r="G82" s="42"/>
      <c r="H82" s="42"/>
      <c r="I82" s="34" t="s">
        <v>31</v>
      </c>
      <c r="J82" s="38" t="str">
        <f>E23</f>
        <v xml:space="preserve"> 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IF(E20="","",E20)</f>
        <v>Vyplň údaj</v>
      </c>
      <c r="G83" s="42"/>
      <c r="H83" s="42"/>
      <c r="I83" s="34" t="s">
        <v>33</v>
      </c>
      <c r="J83" s="38" t="str">
        <f>E26</f>
        <v xml:space="preserve"> 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7"/>
      <c r="B85" s="188"/>
      <c r="C85" s="189" t="s">
        <v>109</v>
      </c>
      <c r="D85" s="190" t="s">
        <v>55</v>
      </c>
      <c r="E85" s="190" t="s">
        <v>51</v>
      </c>
      <c r="F85" s="190" t="s">
        <v>52</v>
      </c>
      <c r="G85" s="190" t="s">
        <v>110</v>
      </c>
      <c r="H85" s="190" t="s">
        <v>111</v>
      </c>
      <c r="I85" s="190" t="s">
        <v>112</v>
      </c>
      <c r="J85" s="190" t="s">
        <v>95</v>
      </c>
      <c r="K85" s="191" t="s">
        <v>113</v>
      </c>
      <c r="L85" s="192"/>
      <c r="M85" s="94" t="s">
        <v>19</v>
      </c>
      <c r="N85" s="95" t="s">
        <v>40</v>
      </c>
      <c r="O85" s="95" t="s">
        <v>114</v>
      </c>
      <c r="P85" s="95" t="s">
        <v>115</v>
      </c>
      <c r="Q85" s="95" t="s">
        <v>116</v>
      </c>
      <c r="R85" s="95" t="s">
        <v>117</v>
      </c>
      <c r="S85" s="95" t="s">
        <v>118</v>
      </c>
      <c r="T85" s="96" t="s">
        <v>119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63" s="2" customFormat="1" ht="22.8" customHeight="1">
      <c r="A86" s="40"/>
      <c r="B86" s="41"/>
      <c r="C86" s="101" t="s">
        <v>120</v>
      </c>
      <c r="D86" s="42"/>
      <c r="E86" s="42"/>
      <c r="F86" s="42"/>
      <c r="G86" s="42"/>
      <c r="H86" s="42"/>
      <c r="I86" s="42"/>
      <c r="J86" s="193">
        <f>BK86</f>
        <v>0</v>
      </c>
      <c r="K86" s="42"/>
      <c r="L86" s="46"/>
      <c r="M86" s="97"/>
      <c r="N86" s="194"/>
      <c r="O86" s="98"/>
      <c r="P86" s="195">
        <f>P87</f>
        <v>0</v>
      </c>
      <c r="Q86" s="98"/>
      <c r="R86" s="195">
        <f>R87</f>
        <v>0</v>
      </c>
      <c r="S86" s="98"/>
      <c r="T86" s="196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69</v>
      </c>
      <c r="AU86" s="19" t="s">
        <v>96</v>
      </c>
      <c r="BK86" s="197">
        <f>BK87</f>
        <v>0</v>
      </c>
    </row>
    <row r="87" spans="1:63" s="12" customFormat="1" ht="25.9" customHeight="1">
      <c r="A87" s="12"/>
      <c r="B87" s="198"/>
      <c r="C87" s="199"/>
      <c r="D87" s="200" t="s">
        <v>69</v>
      </c>
      <c r="E87" s="201" t="s">
        <v>443</v>
      </c>
      <c r="F87" s="201" t="s">
        <v>444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SUM(P88:P125)</f>
        <v>0</v>
      </c>
      <c r="Q87" s="206"/>
      <c r="R87" s="207">
        <f>SUM(R88:R125)</f>
        <v>0</v>
      </c>
      <c r="S87" s="206"/>
      <c r="T87" s="208">
        <f>SUM(T88:T125)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77</v>
      </c>
      <c r="AT87" s="210" t="s">
        <v>69</v>
      </c>
      <c r="AU87" s="210" t="s">
        <v>70</v>
      </c>
      <c r="AY87" s="209" t="s">
        <v>123</v>
      </c>
      <c r="BK87" s="211">
        <f>SUM(BK88:BK125)</f>
        <v>0</v>
      </c>
    </row>
    <row r="88" spans="1:65" s="2" customFormat="1" ht="37.8" customHeight="1">
      <c r="A88" s="40"/>
      <c r="B88" s="41"/>
      <c r="C88" s="276" t="s">
        <v>77</v>
      </c>
      <c r="D88" s="276" t="s">
        <v>334</v>
      </c>
      <c r="E88" s="277" t="s">
        <v>445</v>
      </c>
      <c r="F88" s="278" t="s">
        <v>446</v>
      </c>
      <c r="G88" s="279" t="s">
        <v>447</v>
      </c>
      <c r="H88" s="280">
        <v>1</v>
      </c>
      <c r="I88" s="281"/>
      <c r="J88" s="282">
        <f>ROUND(I88*H88,2)</f>
        <v>0</v>
      </c>
      <c r="K88" s="278" t="s">
        <v>19</v>
      </c>
      <c r="L88" s="283"/>
      <c r="M88" s="284" t="s">
        <v>19</v>
      </c>
      <c r="N88" s="285" t="s">
        <v>41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191</v>
      </c>
      <c r="AT88" s="225" t="s">
        <v>334</v>
      </c>
      <c r="AU88" s="225" t="s">
        <v>77</v>
      </c>
      <c r="AY88" s="19" t="s">
        <v>123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77</v>
      </c>
      <c r="BK88" s="226">
        <f>ROUND(I88*H88,2)</f>
        <v>0</v>
      </c>
      <c r="BL88" s="19" t="s">
        <v>131</v>
      </c>
      <c r="BM88" s="225" t="s">
        <v>448</v>
      </c>
    </row>
    <row r="89" spans="1:65" s="2" customFormat="1" ht="16.5" customHeight="1">
      <c r="A89" s="40"/>
      <c r="B89" s="41"/>
      <c r="C89" s="276" t="s">
        <v>79</v>
      </c>
      <c r="D89" s="276" t="s">
        <v>334</v>
      </c>
      <c r="E89" s="277" t="s">
        <v>449</v>
      </c>
      <c r="F89" s="278" t="s">
        <v>450</v>
      </c>
      <c r="G89" s="279" t="s">
        <v>447</v>
      </c>
      <c r="H89" s="280">
        <v>1</v>
      </c>
      <c r="I89" s="281"/>
      <c r="J89" s="282">
        <f>ROUND(I89*H89,2)</f>
        <v>0</v>
      </c>
      <c r="K89" s="278" t="s">
        <v>19</v>
      </c>
      <c r="L89" s="283"/>
      <c r="M89" s="284" t="s">
        <v>19</v>
      </c>
      <c r="N89" s="285" t="s">
        <v>41</v>
      </c>
      <c r="O89" s="86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5" t="s">
        <v>191</v>
      </c>
      <c r="AT89" s="225" t="s">
        <v>334</v>
      </c>
      <c r="AU89" s="225" t="s">
        <v>77</v>
      </c>
      <c r="AY89" s="19" t="s">
        <v>123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9" t="s">
        <v>77</v>
      </c>
      <c r="BK89" s="226">
        <f>ROUND(I89*H89,2)</f>
        <v>0</v>
      </c>
      <c r="BL89" s="19" t="s">
        <v>131</v>
      </c>
      <c r="BM89" s="225" t="s">
        <v>451</v>
      </c>
    </row>
    <row r="90" spans="1:65" s="2" customFormat="1" ht="33" customHeight="1">
      <c r="A90" s="40"/>
      <c r="B90" s="41"/>
      <c r="C90" s="276" t="s">
        <v>143</v>
      </c>
      <c r="D90" s="276" t="s">
        <v>334</v>
      </c>
      <c r="E90" s="277" t="s">
        <v>452</v>
      </c>
      <c r="F90" s="278" t="s">
        <v>453</v>
      </c>
      <c r="G90" s="279" t="s">
        <v>447</v>
      </c>
      <c r="H90" s="280">
        <v>1</v>
      </c>
      <c r="I90" s="281"/>
      <c r="J90" s="282">
        <f>ROUND(I90*H90,2)</f>
        <v>0</v>
      </c>
      <c r="K90" s="278" t="s">
        <v>19</v>
      </c>
      <c r="L90" s="283"/>
      <c r="M90" s="284" t="s">
        <v>19</v>
      </c>
      <c r="N90" s="285" t="s">
        <v>41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191</v>
      </c>
      <c r="AT90" s="225" t="s">
        <v>334</v>
      </c>
      <c r="AU90" s="225" t="s">
        <v>77</v>
      </c>
      <c r="AY90" s="19" t="s">
        <v>123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77</v>
      </c>
      <c r="BK90" s="226">
        <f>ROUND(I90*H90,2)</f>
        <v>0</v>
      </c>
      <c r="BL90" s="19" t="s">
        <v>131</v>
      </c>
      <c r="BM90" s="225" t="s">
        <v>454</v>
      </c>
    </row>
    <row r="91" spans="1:65" s="2" customFormat="1" ht="16.5" customHeight="1">
      <c r="A91" s="40"/>
      <c r="B91" s="41"/>
      <c r="C91" s="276" t="s">
        <v>131</v>
      </c>
      <c r="D91" s="276" t="s">
        <v>334</v>
      </c>
      <c r="E91" s="277" t="s">
        <v>455</v>
      </c>
      <c r="F91" s="278" t="s">
        <v>456</v>
      </c>
      <c r="G91" s="279" t="s">
        <v>447</v>
      </c>
      <c r="H91" s="280">
        <v>1</v>
      </c>
      <c r="I91" s="281"/>
      <c r="J91" s="282">
        <f>ROUND(I91*H91,2)</f>
        <v>0</v>
      </c>
      <c r="K91" s="278" t="s">
        <v>19</v>
      </c>
      <c r="L91" s="283"/>
      <c r="M91" s="284" t="s">
        <v>19</v>
      </c>
      <c r="N91" s="285" t="s">
        <v>41</v>
      </c>
      <c r="O91" s="86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5" t="s">
        <v>191</v>
      </c>
      <c r="AT91" s="225" t="s">
        <v>334</v>
      </c>
      <c r="AU91" s="225" t="s">
        <v>77</v>
      </c>
      <c r="AY91" s="19" t="s">
        <v>123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9" t="s">
        <v>77</v>
      </c>
      <c r="BK91" s="226">
        <f>ROUND(I91*H91,2)</f>
        <v>0</v>
      </c>
      <c r="BL91" s="19" t="s">
        <v>131</v>
      </c>
      <c r="BM91" s="225" t="s">
        <v>457</v>
      </c>
    </row>
    <row r="92" spans="1:65" s="2" customFormat="1" ht="37.8" customHeight="1">
      <c r="A92" s="40"/>
      <c r="B92" s="41"/>
      <c r="C92" s="276" t="s">
        <v>169</v>
      </c>
      <c r="D92" s="276" t="s">
        <v>334</v>
      </c>
      <c r="E92" s="277" t="s">
        <v>458</v>
      </c>
      <c r="F92" s="278" t="s">
        <v>459</v>
      </c>
      <c r="G92" s="279" t="s">
        <v>447</v>
      </c>
      <c r="H92" s="280">
        <v>2</v>
      </c>
      <c r="I92" s="281"/>
      <c r="J92" s="282">
        <f>ROUND(I92*H92,2)</f>
        <v>0</v>
      </c>
      <c r="K92" s="278" t="s">
        <v>19</v>
      </c>
      <c r="L92" s="283"/>
      <c r="M92" s="284" t="s">
        <v>19</v>
      </c>
      <c r="N92" s="285" t="s">
        <v>41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191</v>
      </c>
      <c r="AT92" s="225" t="s">
        <v>334</v>
      </c>
      <c r="AU92" s="225" t="s">
        <v>77</v>
      </c>
      <c r="AY92" s="19" t="s">
        <v>123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77</v>
      </c>
      <c r="BK92" s="226">
        <f>ROUND(I92*H92,2)</f>
        <v>0</v>
      </c>
      <c r="BL92" s="19" t="s">
        <v>131</v>
      </c>
      <c r="BM92" s="225" t="s">
        <v>460</v>
      </c>
    </row>
    <row r="93" spans="1:65" s="2" customFormat="1" ht="16.5" customHeight="1">
      <c r="A93" s="40"/>
      <c r="B93" s="41"/>
      <c r="C93" s="276" t="s">
        <v>124</v>
      </c>
      <c r="D93" s="276" t="s">
        <v>334</v>
      </c>
      <c r="E93" s="277" t="s">
        <v>461</v>
      </c>
      <c r="F93" s="278" t="s">
        <v>462</v>
      </c>
      <c r="G93" s="279" t="s">
        <v>447</v>
      </c>
      <c r="H93" s="280">
        <v>2</v>
      </c>
      <c r="I93" s="281"/>
      <c r="J93" s="282">
        <f>ROUND(I93*H93,2)</f>
        <v>0</v>
      </c>
      <c r="K93" s="278" t="s">
        <v>19</v>
      </c>
      <c r="L93" s="283"/>
      <c r="M93" s="284" t="s">
        <v>19</v>
      </c>
      <c r="N93" s="285" t="s">
        <v>41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191</v>
      </c>
      <c r="AT93" s="225" t="s">
        <v>334</v>
      </c>
      <c r="AU93" s="225" t="s">
        <v>77</v>
      </c>
      <c r="AY93" s="19" t="s">
        <v>123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77</v>
      </c>
      <c r="BK93" s="226">
        <f>ROUND(I93*H93,2)</f>
        <v>0</v>
      </c>
      <c r="BL93" s="19" t="s">
        <v>131</v>
      </c>
      <c r="BM93" s="225" t="s">
        <v>463</v>
      </c>
    </row>
    <row r="94" spans="1:65" s="2" customFormat="1" ht="16.5" customHeight="1">
      <c r="A94" s="40"/>
      <c r="B94" s="41"/>
      <c r="C94" s="276" t="s">
        <v>180</v>
      </c>
      <c r="D94" s="276" t="s">
        <v>334</v>
      </c>
      <c r="E94" s="277" t="s">
        <v>464</v>
      </c>
      <c r="F94" s="278" t="s">
        <v>465</v>
      </c>
      <c r="G94" s="279" t="s">
        <v>447</v>
      </c>
      <c r="H94" s="280">
        <v>1</v>
      </c>
      <c r="I94" s="281"/>
      <c r="J94" s="282">
        <f>ROUND(I94*H94,2)</f>
        <v>0</v>
      </c>
      <c r="K94" s="278" t="s">
        <v>19</v>
      </c>
      <c r="L94" s="283"/>
      <c r="M94" s="284" t="s">
        <v>19</v>
      </c>
      <c r="N94" s="285" t="s">
        <v>41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191</v>
      </c>
      <c r="AT94" s="225" t="s">
        <v>334</v>
      </c>
      <c r="AU94" s="225" t="s">
        <v>77</v>
      </c>
      <c r="AY94" s="19" t="s">
        <v>123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77</v>
      </c>
      <c r="BK94" s="226">
        <f>ROUND(I94*H94,2)</f>
        <v>0</v>
      </c>
      <c r="BL94" s="19" t="s">
        <v>131</v>
      </c>
      <c r="BM94" s="225" t="s">
        <v>466</v>
      </c>
    </row>
    <row r="95" spans="1:65" s="2" customFormat="1" ht="16.5" customHeight="1">
      <c r="A95" s="40"/>
      <c r="B95" s="41"/>
      <c r="C95" s="276" t="s">
        <v>191</v>
      </c>
      <c r="D95" s="276" t="s">
        <v>334</v>
      </c>
      <c r="E95" s="277" t="s">
        <v>467</v>
      </c>
      <c r="F95" s="278" t="s">
        <v>468</v>
      </c>
      <c r="G95" s="279" t="s">
        <v>469</v>
      </c>
      <c r="H95" s="280">
        <v>1</v>
      </c>
      <c r="I95" s="281"/>
      <c r="J95" s="282">
        <f>ROUND(I95*H95,2)</f>
        <v>0</v>
      </c>
      <c r="K95" s="278" t="s">
        <v>19</v>
      </c>
      <c r="L95" s="283"/>
      <c r="M95" s="284" t="s">
        <v>19</v>
      </c>
      <c r="N95" s="285" t="s">
        <v>41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191</v>
      </c>
      <c r="AT95" s="225" t="s">
        <v>334</v>
      </c>
      <c r="AU95" s="225" t="s">
        <v>77</v>
      </c>
      <c r="AY95" s="19" t="s">
        <v>123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77</v>
      </c>
      <c r="BK95" s="226">
        <f>ROUND(I95*H95,2)</f>
        <v>0</v>
      </c>
      <c r="BL95" s="19" t="s">
        <v>131</v>
      </c>
      <c r="BM95" s="225" t="s">
        <v>470</v>
      </c>
    </row>
    <row r="96" spans="1:65" s="2" customFormat="1" ht="16.5" customHeight="1">
      <c r="A96" s="40"/>
      <c r="B96" s="41"/>
      <c r="C96" s="276" t="s">
        <v>156</v>
      </c>
      <c r="D96" s="276" t="s">
        <v>334</v>
      </c>
      <c r="E96" s="277" t="s">
        <v>471</v>
      </c>
      <c r="F96" s="278" t="s">
        <v>472</v>
      </c>
      <c r="G96" s="279" t="s">
        <v>469</v>
      </c>
      <c r="H96" s="280">
        <v>1</v>
      </c>
      <c r="I96" s="281"/>
      <c r="J96" s="282">
        <f>ROUND(I96*H96,2)</f>
        <v>0</v>
      </c>
      <c r="K96" s="278" t="s">
        <v>19</v>
      </c>
      <c r="L96" s="283"/>
      <c r="M96" s="284" t="s">
        <v>19</v>
      </c>
      <c r="N96" s="285" t="s">
        <v>41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191</v>
      </c>
      <c r="AT96" s="225" t="s">
        <v>334</v>
      </c>
      <c r="AU96" s="225" t="s">
        <v>77</v>
      </c>
      <c r="AY96" s="19" t="s">
        <v>123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77</v>
      </c>
      <c r="BK96" s="226">
        <f>ROUND(I96*H96,2)</f>
        <v>0</v>
      </c>
      <c r="BL96" s="19" t="s">
        <v>131</v>
      </c>
      <c r="BM96" s="225" t="s">
        <v>473</v>
      </c>
    </row>
    <row r="97" spans="1:65" s="2" customFormat="1" ht="16.5" customHeight="1">
      <c r="A97" s="40"/>
      <c r="B97" s="41"/>
      <c r="C97" s="276" t="s">
        <v>209</v>
      </c>
      <c r="D97" s="276" t="s">
        <v>334</v>
      </c>
      <c r="E97" s="277" t="s">
        <v>474</v>
      </c>
      <c r="F97" s="278" t="s">
        <v>475</v>
      </c>
      <c r="G97" s="279" t="s">
        <v>447</v>
      </c>
      <c r="H97" s="280">
        <v>1</v>
      </c>
      <c r="I97" s="281"/>
      <c r="J97" s="282">
        <f>ROUND(I97*H97,2)</f>
        <v>0</v>
      </c>
      <c r="K97" s="278" t="s">
        <v>19</v>
      </c>
      <c r="L97" s="283"/>
      <c r="M97" s="284" t="s">
        <v>19</v>
      </c>
      <c r="N97" s="285" t="s">
        <v>41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191</v>
      </c>
      <c r="AT97" s="225" t="s">
        <v>334</v>
      </c>
      <c r="AU97" s="225" t="s">
        <v>77</v>
      </c>
      <c r="AY97" s="19" t="s">
        <v>123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77</v>
      </c>
      <c r="BK97" s="226">
        <f>ROUND(I97*H97,2)</f>
        <v>0</v>
      </c>
      <c r="BL97" s="19" t="s">
        <v>131</v>
      </c>
      <c r="BM97" s="225" t="s">
        <v>476</v>
      </c>
    </row>
    <row r="98" spans="1:65" s="2" customFormat="1" ht="16.5" customHeight="1">
      <c r="A98" s="40"/>
      <c r="B98" s="41"/>
      <c r="C98" s="276" t="s">
        <v>217</v>
      </c>
      <c r="D98" s="276" t="s">
        <v>334</v>
      </c>
      <c r="E98" s="277" t="s">
        <v>477</v>
      </c>
      <c r="F98" s="278" t="s">
        <v>478</v>
      </c>
      <c r="G98" s="279" t="s">
        <v>447</v>
      </c>
      <c r="H98" s="280">
        <v>1</v>
      </c>
      <c r="I98" s="281"/>
      <c r="J98" s="282">
        <f>ROUND(I98*H98,2)</f>
        <v>0</v>
      </c>
      <c r="K98" s="278" t="s">
        <v>19</v>
      </c>
      <c r="L98" s="283"/>
      <c r="M98" s="284" t="s">
        <v>19</v>
      </c>
      <c r="N98" s="285" t="s">
        <v>41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191</v>
      </c>
      <c r="AT98" s="225" t="s">
        <v>334</v>
      </c>
      <c r="AU98" s="225" t="s">
        <v>77</v>
      </c>
      <c r="AY98" s="19" t="s">
        <v>123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77</v>
      </c>
      <c r="BK98" s="226">
        <f>ROUND(I98*H98,2)</f>
        <v>0</v>
      </c>
      <c r="BL98" s="19" t="s">
        <v>131</v>
      </c>
      <c r="BM98" s="225" t="s">
        <v>479</v>
      </c>
    </row>
    <row r="99" spans="1:65" s="2" customFormat="1" ht="16.5" customHeight="1">
      <c r="A99" s="40"/>
      <c r="B99" s="41"/>
      <c r="C99" s="276" t="s">
        <v>223</v>
      </c>
      <c r="D99" s="276" t="s">
        <v>334</v>
      </c>
      <c r="E99" s="277" t="s">
        <v>480</v>
      </c>
      <c r="F99" s="278" t="s">
        <v>481</v>
      </c>
      <c r="G99" s="279" t="s">
        <v>447</v>
      </c>
      <c r="H99" s="280">
        <v>1</v>
      </c>
      <c r="I99" s="281"/>
      <c r="J99" s="282">
        <f>ROUND(I99*H99,2)</f>
        <v>0</v>
      </c>
      <c r="K99" s="278" t="s">
        <v>19</v>
      </c>
      <c r="L99" s="283"/>
      <c r="M99" s="284" t="s">
        <v>19</v>
      </c>
      <c r="N99" s="285" t="s">
        <v>41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191</v>
      </c>
      <c r="AT99" s="225" t="s">
        <v>334</v>
      </c>
      <c r="AU99" s="225" t="s">
        <v>77</v>
      </c>
      <c r="AY99" s="19" t="s">
        <v>123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77</v>
      </c>
      <c r="BK99" s="226">
        <f>ROUND(I99*H99,2)</f>
        <v>0</v>
      </c>
      <c r="BL99" s="19" t="s">
        <v>131</v>
      </c>
      <c r="BM99" s="225" t="s">
        <v>482</v>
      </c>
    </row>
    <row r="100" spans="1:65" s="2" customFormat="1" ht="16.5" customHeight="1">
      <c r="A100" s="40"/>
      <c r="B100" s="41"/>
      <c r="C100" s="276" t="s">
        <v>228</v>
      </c>
      <c r="D100" s="276" t="s">
        <v>334</v>
      </c>
      <c r="E100" s="277" t="s">
        <v>483</v>
      </c>
      <c r="F100" s="278" t="s">
        <v>484</v>
      </c>
      <c r="G100" s="279" t="s">
        <v>447</v>
      </c>
      <c r="H100" s="280">
        <v>202</v>
      </c>
      <c r="I100" s="281"/>
      <c r="J100" s="282">
        <f>ROUND(I100*H100,2)</f>
        <v>0</v>
      </c>
      <c r="K100" s="278" t="s">
        <v>19</v>
      </c>
      <c r="L100" s="283"/>
      <c r="M100" s="284" t="s">
        <v>19</v>
      </c>
      <c r="N100" s="285" t="s">
        <v>41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191</v>
      </c>
      <c r="AT100" s="225" t="s">
        <v>334</v>
      </c>
      <c r="AU100" s="225" t="s">
        <v>77</v>
      </c>
      <c r="AY100" s="19" t="s">
        <v>123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77</v>
      </c>
      <c r="BK100" s="226">
        <f>ROUND(I100*H100,2)</f>
        <v>0</v>
      </c>
      <c r="BL100" s="19" t="s">
        <v>131</v>
      </c>
      <c r="BM100" s="225" t="s">
        <v>485</v>
      </c>
    </row>
    <row r="101" spans="1:65" s="2" customFormat="1" ht="16.5" customHeight="1">
      <c r="A101" s="40"/>
      <c r="B101" s="41"/>
      <c r="C101" s="276" t="s">
        <v>234</v>
      </c>
      <c r="D101" s="276" t="s">
        <v>334</v>
      </c>
      <c r="E101" s="277" t="s">
        <v>486</v>
      </c>
      <c r="F101" s="278" t="s">
        <v>487</v>
      </c>
      <c r="G101" s="279" t="s">
        <v>447</v>
      </c>
      <c r="H101" s="280">
        <v>88</v>
      </c>
      <c r="I101" s="281"/>
      <c r="J101" s="282">
        <f>ROUND(I101*H101,2)</f>
        <v>0</v>
      </c>
      <c r="K101" s="278" t="s">
        <v>19</v>
      </c>
      <c r="L101" s="283"/>
      <c r="M101" s="284" t="s">
        <v>19</v>
      </c>
      <c r="N101" s="285" t="s">
        <v>41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191</v>
      </c>
      <c r="AT101" s="225" t="s">
        <v>334</v>
      </c>
      <c r="AU101" s="225" t="s">
        <v>77</v>
      </c>
      <c r="AY101" s="19" t="s">
        <v>123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77</v>
      </c>
      <c r="BK101" s="226">
        <f>ROUND(I101*H101,2)</f>
        <v>0</v>
      </c>
      <c r="BL101" s="19" t="s">
        <v>131</v>
      </c>
      <c r="BM101" s="225" t="s">
        <v>488</v>
      </c>
    </row>
    <row r="102" spans="1:65" s="2" customFormat="1" ht="16.5" customHeight="1">
      <c r="A102" s="40"/>
      <c r="B102" s="41"/>
      <c r="C102" s="276" t="s">
        <v>8</v>
      </c>
      <c r="D102" s="276" t="s">
        <v>334</v>
      </c>
      <c r="E102" s="277" t="s">
        <v>489</v>
      </c>
      <c r="F102" s="278" t="s">
        <v>490</v>
      </c>
      <c r="G102" s="279" t="s">
        <v>447</v>
      </c>
      <c r="H102" s="280">
        <v>287</v>
      </c>
      <c r="I102" s="281"/>
      <c r="J102" s="282">
        <f>ROUND(I102*H102,2)</f>
        <v>0</v>
      </c>
      <c r="K102" s="278" t="s">
        <v>19</v>
      </c>
      <c r="L102" s="283"/>
      <c r="M102" s="284" t="s">
        <v>19</v>
      </c>
      <c r="N102" s="285" t="s">
        <v>41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191</v>
      </c>
      <c r="AT102" s="225" t="s">
        <v>334</v>
      </c>
      <c r="AU102" s="225" t="s">
        <v>77</v>
      </c>
      <c r="AY102" s="19" t="s">
        <v>123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77</v>
      </c>
      <c r="BK102" s="226">
        <f>ROUND(I102*H102,2)</f>
        <v>0</v>
      </c>
      <c r="BL102" s="19" t="s">
        <v>131</v>
      </c>
      <c r="BM102" s="225" t="s">
        <v>491</v>
      </c>
    </row>
    <row r="103" spans="1:65" s="2" customFormat="1" ht="16.5" customHeight="1">
      <c r="A103" s="40"/>
      <c r="B103" s="41"/>
      <c r="C103" s="276" t="s">
        <v>249</v>
      </c>
      <c r="D103" s="276" t="s">
        <v>334</v>
      </c>
      <c r="E103" s="277" t="s">
        <v>492</v>
      </c>
      <c r="F103" s="278" t="s">
        <v>493</v>
      </c>
      <c r="G103" s="279" t="s">
        <v>447</v>
      </c>
      <c r="H103" s="280">
        <v>3</v>
      </c>
      <c r="I103" s="281"/>
      <c r="J103" s="282">
        <f>ROUND(I103*H103,2)</f>
        <v>0</v>
      </c>
      <c r="K103" s="278" t="s">
        <v>19</v>
      </c>
      <c r="L103" s="283"/>
      <c r="M103" s="284" t="s">
        <v>19</v>
      </c>
      <c r="N103" s="285" t="s">
        <v>41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191</v>
      </c>
      <c r="AT103" s="225" t="s">
        <v>334</v>
      </c>
      <c r="AU103" s="225" t="s">
        <v>77</v>
      </c>
      <c r="AY103" s="19" t="s">
        <v>123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77</v>
      </c>
      <c r="BK103" s="226">
        <f>ROUND(I103*H103,2)</f>
        <v>0</v>
      </c>
      <c r="BL103" s="19" t="s">
        <v>131</v>
      </c>
      <c r="BM103" s="225" t="s">
        <v>494</v>
      </c>
    </row>
    <row r="104" spans="1:65" s="2" customFormat="1" ht="16.5" customHeight="1">
      <c r="A104" s="40"/>
      <c r="B104" s="41"/>
      <c r="C104" s="276" t="s">
        <v>255</v>
      </c>
      <c r="D104" s="276" t="s">
        <v>334</v>
      </c>
      <c r="E104" s="277" t="s">
        <v>495</v>
      </c>
      <c r="F104" s="278" t="s">
        <v>496</v>
      </c>
      <c r="G104" s="279" t="s">
        <v>447</v>
      </c>
      <c r="H104" s="280">
        <v>24</v>
      </c>
      <c r="I104" s="281"/>
      <c r="J104" s="282">
        <f>ROUND(I104*H104,2)</f>
        <v>0</v>
      </c>
      <c r="K104" s="278" t="s">
        <v>19</v>
      </c>
      <c r="L104" s="283"/>
      <c r="M104" s="284" t="s">
        <v>19</v>
      </c>
      <c r="N104" s="285" t="s">
        <v>41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191</v>
      </c>
      <c r="AT104" s="225" t="s">
        <v>334</v>
      </c>
      <c r="AU104" s="225" t="s">
        <v>77</v>
      </c>
      <c r="AY104" s="19" t="s">
        <v>123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77</v>
      </c>
      <c r="BK104" s="226">
        <f>ROUND(I104*H104,2)</f>
        <v>0</v>
      </c>
      <c r="BL104" s="19" t="s">
        <v>131</v>
      </c>
      <c r="BM104" s="225" t="s">
        <v>497</v>
      </c>
    </row>
    <row r="105" spans="1:65" s="2" customFormat="1" ht="16.5" customHeight="1">
      <c r="A105" s="40"/>
      <c r="B105" s="41"/>
      <c r="C105" s="276" t="s">
        <v>261</v>
      </c>
      <c r="D105" s="276" t="s">
        <v>334</v>
      </c>
      <c r="E105" s="277" t="s">
        <v>498</v>
      </c>
      <c r="F105" s="278" t="s">
        <v>499</v>
      </c>
      <c r="G105" s="279" t="s">
        <v>447</v>
      </c>
      <c r="H105" s="280">
        <v>13</v>
      </c>
      <c r="I105" s="281"/>
      <c r="J105" s="282">
        <f>ROUND(I105*H105,2)</f>
        <v>0</v>
      </c>
      <c r="K105" s="278" t="s">
        <v>19</v>
      </c>
      <c r="L105" s="283"/>
      <c r="M105" s="284" t="s">
        <v>19</v>
      </c>
      <c r="N105" s="285" t="s">
        <v>41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191</v>
      </c>
      <c r="AT105" s="225" t="s">
        <v>334</v>
      </c>
      <c r="AU105" s="225" t="s">
        <v>77</v>
      </c>
      <c r="AY105" s="19" t="s">
        <v>123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77</v>
      </c>
      <c r="BK105" s="226">
        <f>ROUND(I105*H105,2)</f>
        <v>0</v>
      </c>
      <c r="BL105" s="19" t="s">
        <v>131</v>
      </c>
      <c r="BM105" s="225" t="s">
        <v>500</v>
      </c>
    </row>
    <row r="106" spans="1:65" s="2" customFormat="1" ht="16.5" customHeight="1">
      <c r="A106" s="40"/>
      <c r="B106" s="41"/>
      <c r="C106" s="276" t="s">
        <v>267</v>
      </c>
      <c r="D106" s="276" t="s">
        <v>334</v>
      </c>
      <c r="E106" s="277" t="s">
        <v>501</v>
      </c>
      <c r="F106" s="278" t="s">
        <v>502</v>
      </c>
      <c r="G106" s="279" t="s">
        <v>447</v>
      </c>
      <c r="H106" s="280">
        <v>1</v>
      </c>
      <c r="I106" s="281"/>
      <c r="J106" s="282">
        <f>ROUND(I106*H106,2)</f>
        <v>0</v>
      </c>
      <c r="K106" s="278" t="s">
        <v>19</v>
      </c>
      <c r="L106" s="283"/>
      <c r="M106" s="284" t="s">
        <v>19</v>
      </c>
      <c r="N106" s="285" t="s">
        <v>41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191</v>
      </c>
      <c r="AT106" s="225" t="s">
        <v>334</v>
      </c>
      <c r="AU106" s="225" t="s">
        <v>77</v>
      </c>
      <c r="AY106" s="19" t="s">
        <v>123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77</v>
      </c>
      <c r="BK106" s="226">
        <f>ROUND(I106*H106,2)</f>
        <v>0</v>
      </c>
      <c r="BL106" s="19" t="s">
        <v>131</v>
      </c>
      <c r="BM106" s="225" t="s">
        <v>503</v>
      </c>
    </row>
    <row r="107" spans="1:65" s="2" customFormat="1" ht="16.5" customHeight="1">
      <c r="A107" s="40"/>
      <c r="B107" s="41"/>
      <c r="C107" s="276" t="s">
        <v>275</v>
      </c>
      <c r="D107" s="276" t="s">
        <v>334</v>
      </c>
      <c r="E107" s="277" t="s">
        <v>504</v>
      </c>
      <c r="F107" s="278" t="s">
        <v>505</v>
      </c>
      <c r="G107" s="279" t="s">
        <v>183</v>
      </c>
      <c r="H107" s="280">
        <v>3800</v>
      </c>
      <c r="I107" s="281"/>
      <c r="J107" s="282">
        <f>ROUND(I107*H107,2)</f>
        <v>0</v>
      </c>
      <c r="K107" s="278" t="s">
        <v>19</v>
      </c>
      <c r="L107" s="283"/>
      <c r="M107" s="284" t="s">
        <v>19</v>
      </c>
      <c r="N107" s="285" t="s">
        <v>41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191</v>
      </c>
      <c r="AT107" s="225" t="s">
        <v>334</v>
      </c>
      <c r="AU107" s="225" t="s">
        <v>77</v>
      </c>
      <c r="AY107" s="19" t="s">
        <v>123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77</v>
      </c>
      <c r="BK107" s="226">
        <f>ROUND(I107*H107,2)</f>
        <v>0</v>
      </c>
      <c r="BL107" s="19" t="s">
        <v>131</v>
      </c>
      <c r="BM107" s="225" t="s">
        <v>506</v>
      </c>
    </row>
    <row r="108" spans="1:65" s="2" customFormat="1" ht="16.5" customHeight="1">
      <c r="A108" s="40"/>
      <c r="B108" s="41"/>
      <c r="C108" s="276" t="s">
        <v>7</v>
      </c>
      <c r="D108" s="276" t="s">
        <v>334</v>
      </c>
      <c r="E108" s="277" t="s">
        <v>507</v>
      </c>
      <c r="F108" s="278" t="s">
        <v>508</v>
      </c>
      <c r="G108" s="279" t="s">
        <v>183</v>
      </c>
      <c r="H108" s="280">
        <v>300</v>
      </c>
      <c r="I108" s="281"/>
      <c r="J108" s="282">
        <f>ROUND(I108*H108,2)</f>
        <v>0</v>
      </c>
      <c r="K108" s="278" t="s">
        <v>19</v>
      </c>
      <c r="L108" s="283"/>
      <c r="M108" s="284" t="s">
        <v>19</v>
      </c>
      <c r="N108" s="285" t="s">
        <v>41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191</v>
      </c>
      <c r="AT108" s="225" t="s">
        <v>334</v>
      </c>
      <c r="AU108" s="225" t="s">
        <v>77</v>
      </c>
      <c r="AY108" s="19" t="s">
        <v>123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77</v>
      </c>
      <c r="BK108" s="226">
        <f>ROUND(I108*H108,2)</f>
        <v>0</v>
      </c>
      <c r="BL108" s="19" t="s">
        <v>131</v>
      </c>
      <c r="BM108" s="225" t="s">
        <v>509</v>
      </c>
    </row>
    <row r="109" spans="1:65" s="2" customFormat="1" ht="16.5" customHeight="1">
      <c r="A109" s="40"/>
      <c r="B109" s="41"/>
      <c r="C109" s="276" t="s">
        <v>286</v>
      </c>
      <c r="D109" s="276" t="s">
        <v>334</v>
      </c>
      <c r="E109" s="277" t="s">
        <v>510</v>
      </c>
      <c r="F109" s="278" t="s">
        <v>511</v>
      </c>
      <c r="G109" s="279" t="s">
        <v>183</v>
      </c>
      <c r="H109" s="280">
        <v>200</v>
      </c>
      <c r="I109" s="281"/>
      <c r="J109" s="282">
        <f>ROUND(I109*H109,2)</f>
        <v>0</v>
      </c>
      <c r="K109" s="278" t="s">
        <v>19</v>
      </c>
      <c r="L109" s="283"/>
      <c r="M109" s="284" t="s">
        <v>19</v>
      </c>
      <c r="N109" s="285" t="s">
        <v>41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191</v>
      </c>
      <c r="AT109" s="225" t="s">
        <v>334</v>
      </c>
      <c r="AU109" s="225" t="s">
        <v>77</v>
      </c>
      <c r="AY109" s="19" t="s">
        <v>123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77</v>
      </c>
      <c r="BK109" s="226">
        <f>ROUND(I109*H109,2)</f>
        <v>0</v>
      </c>
      <c r="BL109" s="19" t="s">
        <v>131</v>
      </c>
      <c r="BM109" s="225" t="s">
        <v>512</v>
      </c>
    </row>
    <row r="110" spans="1:65" s="2" customFormat="1" ht="16.5" customHeight="1">
      <c r="A110" s="40"/>
      <c r="B110" s="41"/>
      <c r="C110" s="276" t="s">
        <v>293</v>
      </c>
      <c r="D110" s="276" t="s">
        <v>334</v>
      </c>
      <c r="E110" s="277" t="s">
        <v>513</v>
      </c>
      <c r="F110" s="278" t="s">
        <v>514</v>
      </c>
      <c r="G110" s="279" t="s">
        <v>183</v>
      </c>
      <c r="H110" s="280">
        <v>80</v>
      </c>
      <c r="I110" s="281"/>
      <c r="J110" s="282">
        <f>ROUND(I110*H110,2)</f>
        <v>0</v>
      </c>
      <c r="K110" s="278" t="s">
        <v>19</v>
      </c>
      <c r="L110" s="283"/>
      <c r="M110" s="284" t="s">
        <v>19</v>
      </c>
      <c r="N110" s="285" t="s">
        <v>41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191</v>
      </c>
      <c r="AT110" s="225" t="s">
        <v>334</v>
      </c>
      <c r="AU110" s="225" t="s">
        <v>77</v>
      </c>
      <c r="AY110" s="19" t="s">
        <v>123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77</v>
      </c>
      <c r="BK110" s="226">
        <f>ROUND(I110*H110,2)</f>
        <v>0</v>
      </c>
      <c r="BL110" s="19" t="s">
        <v>131</v>
      </c>
      <c r="BM110" s="225" t="s">
        <v>515</v>
      </c>
    </row>
    <row r="111" spans="1:65" s="2" customFormat="1" ht="16.5" customHeight="1">
      <c r="A111" s="40"/>
      <c r="B111" s="41"/>
      <c r="C111" s="276" t="s">
        <v>300</v>
      </c>
      <c r="D111" s="276" t="s">
        <v>334</v>
      </c>
      <c r="E111" s="277" t="s">
        <v>516</v>
      </c>
      <c r="F111" s="278" t="s">
        <v>517</v>
      </c>
      <c r="G111" s="279" t="s">
        <v>469</v>
      </c>
      <c r="H111" s="280">
        <v>1</v>
      </c>
      <c r="I111" s="281"/>
      <c r="J111" s="282">
        <f>ROUND(I111*H111,2)</f>
        <v>0</v>
      </c>
      <c r="K111" s="278" t="s">
        <v>19</v>
      </c>
      <c r="L111" s="283"/>
      <c r="M111" s="284" t="s">
        <v>19</v>
      </c>
      <c r="N111" s="285" t="s">
        <v>41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191</v>
      </c>
      <c r="AT111" s="225" t="s">
        <v>334</v>
      </c>
      <c r="AU111" s="225" t="s">
        <v>77</v>
      </c>
      <c r="AY111" s="19" t="s">
        <v>123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77</v>
      </c>
      <c r="BK111" s="226">
        <f>ROUND(I111*H111,2)</f>
        <v>0</v>
      </c>
      <c r="BL111" s="19" t="s">
        <v>131</v>
      </c>
      <c r="BM111" s="225" t="s">
        <v>518</v>
      </c>
    </row>
    <row r="112" spans="1:65" s="2" customFormat="1" ht="16.5" customHeight="1">
      <c r="A112" s="40"/>
      <c r="B112" s="41"/>
      <c r="C112" s="276" t="s">
        <v>305</v>
      </c>
      <c r="D112" s="276" t="s">
        <v>334</v>
      </c>
      <c r="E112" s="277" t="s">
        <v>519</v>
      </c>
      <c r="F112" s="278" t="s">
        <v>520</v>
      </c>
      <c r="G112" s="279" t="s">
        <v>447</v>
      </c>
      <c r="H112" s="280">
        <v>2000</v>
      </c>
      <c r="I112" s="281"/>
      <c r="J112" s="282">
        <f>ROUND(I112*H112,2)</f>
        <v>0</v>
      </c>
      <c r="K112" s="278" t="s">
        <v>19</v>
      </c>
      <c r="L112" s="283"/>
      <c r="M112" s="284" t="s">
        <v>19</v>
      </c>
      <c r="N112" s="285" t="s">
        <v>41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191</v>
      </c>
      <c r="AT112" s="225" t="s">
        <v>334</v>
      </c>
      <c r="AU112" s="225" t="s">
        <v>77</v>
      </c>
      <c r="AY112" s="19" t="s">
        <v>123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77</v>
      </c>
      <c r="BK112" s="226">
        <f>ROUND(I112*H112,2)</f>
        <v>0</v>
      </c>
      <c r="BL112" s="19" t="s">
        <v>131</v>
      </c>
      <c r="BM112" s="225" t="s">
        <v>521</v>
      </c>
    </row>
    <row r="113" spans="1:65" s="2" customFormat="1" ht="16.5" customHeight="1">
      <c r="A113" s="40"/>
      <c r="B113" s="41"/>
      <c r="C113" s="276" t="s">
        <v>311</v>
      </c>
      <c r="D113" s="276" t="s">
        <v>334</v>
      </c>
      <c r="E113" s="277" t="s">
        <v>522</v>
      </c>
      <c r="F113" s="278" t="s">
        <v>523</v>
      </c>
      <c r="G113" s="279" t="s">
        <v>183</v>
      </c>
      <c r="H113" s="280">
        <v>30</v>
      </c>
      <c r="I113" s="281"/>
      <c r="J113" s="282">
        <f>ROUND(I113*H113,2)</f>
        <v>0</v>
      </c>
      <c r="K113" s="278" t="s">
        <v>19</v>
      </c>
      <c r="L113" s="283"/>
      <c r="M113" s="284" t="s">
        <v>19</v>
      </c>
      <c r="N113" s="285" t="s">
        <v>41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191</v>
      </c>
      <c r="AT113" s="225" t="s">
        <v>334</v>
      </c>
      <c r="AU113" s="225" t="s">
        <v>77</v>
      </c>
      <c r="AY113" s="19" t="s">
        <v>123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77</v>
      </c>
      <c r="BK113" s="226">
        <f>ROUND(I113*H113,2)</f>
        <v>0</v>
      </c>
      <c r="BL113" s="19" t="s">
        <v>131</v>
      </c>
      <c r="BM113" s="225" t="s">
        <v>524</v>
      </c>
    </row>
    <row r="114" spans="1:65" s="2" customFormat="1" ht="16.5" customHeight="1">
      <c r="A114" s="40"/>
      <c r="B114" s="41"/>
      <c r="C114" s="276" t="s">
        <v>317</v>
      </c>
      <c r="D114" s="276" t="s">
        <v>334</v>
      </c>
      <c r="E114" s="277" t="s">
        <v>525</v>
      </c>
      <c r="F114" s="278" t="s">
        <v>526</v>
      </c>
      <c r="G114" s="279" t="s">
        <v>183</v>
      </c>
      <c r="H114" s="280">
        <v>1600</v>
      </c>
      <c r="I114" s="281"/>
      <c r="J114" s="282">
        <f>ROUND(I114*H114,2)</f>
        <v>0</v>
      </c>
      <c r="K114" s="278" t="s">
        <v>19</v>
      </c>
      <c r="L114" s="283"/>
      <c r="M114" s="284" t="s">
        <v>19</v>
      </c>
      <c r="N114" s="285" t="s">
        <v>41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191</v>
      </c>
      <c r="AT114" s="225" t="s">
        <v>334</v>
      </c>
      <c r="AU114" s="225" t="s">
        <v>77</v>
      </c>
      <c r="AY114" s="19" t="s">
        <v>123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77</v>
      </c>
      <c r="BK114" s="226">
        <f>ROUND(I114*H114,2)</f>
        <v>0</v>
      </c>
      <c r="BL114" s="19" t="s">
        <v>131</v>
      </c>
      <c r="BM114" s="225" t="s">
        <v>527</v>
      </c>
    </row>
    <row r="115" spans="1:65" s="2" customFormat="1" ht="16.5" customHeight="1">
      <c r="A115" s="40"/>
      <c r="B115" s="41"/>
      <c r="C115" s="276" t="s">
        <v>322</v>
      </c>
      <c r="D115" s="276" t="s">
        <v>334</v>
      </c>
      <c r="E115" s="277" t="s">
        <v>528</v>
      </c>
      <c r="F115" s="278" t="s">
        <v>529</v>
      </c>
      <c r="G115" s="279" t="s">
        <v>183</v>
      </c>
      <c r="H115" s="280">
        <v>150</v>
      </c>
      <c r="I115" s="281"/>
      <c r="J115" s="282">
        <f>ROUND(I115*H115,2)</f>
        <v>0</v>
      </c>
      <c r="K115" s="278" t="s">
        <v>19</v>
      </c>
      <c r="L115" s="283"/>
      <c r="M115" s="284" t="s">
        <v>19</v>
      </c>
      <c r="N115" s="285" t="s">
        <v>41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191</v>
      </c>
      <c r="AT115" s="225" t="s">
        <v>334</v>
      </c>
      <c r="AU115" s="225" t="s">
        <v>77</v>
      </c>
      <c r="AY115" s="19" t="s">
        <v>123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77</v>
      </c>
      <c r="BK115" s="226">
        <f>ROUND(I115*H115,2)</f>
        <v>0</v>
      </c>
      <c r="BL115" s="19" t="s">
        <v>131</v>
      </c>
      <c r="BM115" s="225" t="s">
        <v>530</v>
      </c>
    </row>
    <row r="116" spans="1:65" s="2" customFormat="1" ht="16.5" customHeight="1">
      <c r="A116" s="40"/>
      <c r="B116" s="41"/>
      <c r="C116" s="276" t="s">
        <v>327</v>
      </c>
      <c r="D116" s="276" t="s">
        <v>334</v>
      </c>
      <c r="E116" s="277" t="s">
        <v>531</v>
      </c>
      <c r="F116" s="278" t="s">
        <v>532</v>
      </c>
      <c r="G116" s="279" t="s">
        <v>183</v>
      </c>
      <c r="H116" s="280">
        <v>30</v>
      </c>
      <c r="I116" s="281"/>
      <c r="J116" s="282">
        <f>ROUND(I116*H116,2)</f>
        <v>0</v>
      </c>
      <c r="K116" s="278" t="s">
        <v>19</v>
      </c>
      <c r="L116" s="283"/>
      <c r="M116" s="284" t="s">
        <v>19</v>
      </c>
      <c r="N116" s="285" t="s">
        <v>41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191</v>
      </c>
      <c r="AT116" s="225" t="s">
        <v>334</v>
      </c>
      <c r="AU116" s="225" t="s">
        <v>77</v>
      </c>
      <c r="AY116" s="19" t="s">
        <v>123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77</v>
      </c>
      <c r="BK116" s="226">
        <f>ROUND(I116*H116,2)</f>
        <v>0</v>
      </c>
      <c r="BL116" s="19" t="s">
        <v>131</v>
      </c>
      <c r="BM116" s="225" t="s">
        <v>533</v>
      </c>
    </row>
    <row r="117" spans="1:65" s="2" customFormat="1" ht="16.5" customHeight="1">
      <c r="A117" s="40"/>
      <c r="B117" s="41"/>
      <c r="C117" s="276" t="s">
        <v>333</v>
      </c>
      <c r="D117" s="276" t="s">
        <v>334</v>
      </c>
      <c r="E117" s="277" t="s">
        <v>534</v>
      </c>
      <c r="F117" s="278" t="s">
        <v>535</v>
      </c>
      <c r="G117" s="279" t="s">
        <v>469</v>
      </c>
      <c r="H117" s="280">
        <v>1</v>
      </c>
      <c r="I117" s="281"/>
      <c r="J117" s="282">
        <f>ROUND(I117*H117,2)</f>
        <v>0</v>
      </c>
      <c r="K117" s="278" t="s">
        <v>19</v>
      </c>
      <c r="L117" s="283"/>
      <c r="M117" s="284" t="s">
        <v>19</v>
      </c>
      <c r="N117" s="285" t="s">
        <v>41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191</v>
      </c>
      <c r="AT117" s="225" t="s">
        <v>334</v>
      </c>
      <c r="AU117" s="225" t="s">
        <v>77</v>
      </c>
      <c r="AY117" s="19" t="s">
        <v>123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77</v>
      </c>
      <c r="BK117" s="226">
        <f>ROUND(I117*H117,2)</f>
        <v>0</v>
      </c>
      <c r="BL117" s="19" t="s">
        <v>131</v>
      </c>
      <c r="BM117" s="225" t="s">
        <v>536</v>
      </c>
    </row>
    <row r="118" spans="1:65" s="2" customFormat="1" ht="16.5" customHeight="1">
      <c r="A118" s="40"/>
      <c r="B118" s="41"/>
      <c r="C118" s="276" t="s">
        <v>340</v>
      </c>
      <c r="D118" s="276" t="s">
        <v>334</v>
      </c>
      <c r="E118" s="277" t="s">
        <v>537</v>
      </c>
      <c r="F118" s="278" t="s">
        <v>538</v>
      </c>
      <c r="G118" s="279" t="s">
        <v>469</v>
      </c>
      <c r="H118" s="280">
        <v>1</v>
      </c>
      <c r="I118" s="281"/>
      <c r="J118" s="282">
        <f>ROUND(I118*H118,2)</f>
        <v>0</v>
      </c>
      <c r="K118" s="278" t="s">
        <v>19</v>
      </c>
      <c r="L118" s="283"/>
      <c r="M118" s="284" t="s">
        <v>19</v>
      </c>
      <c r="N118" s="285" t="s">
        <v>41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191</v>
      </c>
      <c r="AT118" s="225" t="s">
        <v>334</v>
      </c>
      <c r="AU118" s="225" t="s">
        <v>77</v>
      </c>
      <c r="AY118" s="19" t="s">
        <v>123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77</v>
      </c>
      <c r="BK118" s="226">
        <f>ROUND(I118*H118,2)</f>
        <v>0</v>
      </c>
      <c r="BL118" s="19" t="s">
        <v>131</v>
      </c>
      <c r="BM118" s="225" t="s">
        <v>539</v>
      </c>
    </row>
    <row r="119" spans="1:65" s="2" customFormat="1" ht="16.5" customHeight="1">
      <c r="A119" s="40"/>
      <c r="B119" s="41"/>
      <c r="C119" s="276" t="s">
        <v>337</v>
      </c>
      <c r="D119" s="276" t="s">
        <v>334</v>
      </c>
      <c r="E119" s="277" t="s">
        <v>540</v>
      </c>
      <c r="F119" s="278" t="s">
        <v>541</v>
      </c>
      <c r="G119" s="279" t="s">
        <v>469</v>
      </c>
      <c r="H119" s="280">
        <v>1</v>
      </c>
      <c r="I119" s="281"/>
      <c r="J119" s="282">
        <f>ROUND(I119*H119,2)</f>
        <v>0</v>
      </c>
      <c r="K119" s="278" t="s">
        <v>19</v>
      </c>
      <c r="L119" s="283"/>
      <c r="M119" s="284" t="s">
        <v>19</v>
      </c>
      <c r="N119" s="285" t="s">
        <v>41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191</v>
      </c>
      <c r="AT119" s="225" t="s">
        <v>334</v>
      </c>
      <c r="AU119" s="225" t="s">
        <v>77</v>
      </c>
      <c r="AY119" s="19" t="s">
        <v>123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77</v>
      </c>
      <c r="BK119" s="226">
        <f>ROUND(I119*H119,2)</f>
        <v>0</v>
      </c>
      <c r="BL119" s="19" t="s">
        <v>131</v>
      </c>
      <c r="BM119" s="225" t="s">
        <v>542</v>
      </c>
    </row>
    <row r="120" spans="1:65" s="2" customFormat="1" ht="16.5" customHeight="1">
      <c r="A120" s="40"/>
      <c r="B120" s="41"/>
      <c r="C120" s="276" t="s">
        <v>350</v>
      </c>
      <c r="D120" s="276" t="s">
        <v>334</v>
      </c>
      <c r="E120" s="277" t="s">
        <v>543</v>
      </c>
      <c r="F120" s="278" t="s">
        <v>544</v>
      </c>
      <c r="G120" s="279" t="s">
        <v>469</v>
      </c>
      <c r="H120" s="280">
        <v>1</v>
      </c>
      <c r="I120" s="281"/>
      <c r="J120" s="282">
        <f>ROUND(I120*H120,2)</f>
        <v>0</v>
      </c>
      <c r="K120" s="278" t="s">
        <v>19</v>
      </c>
      <c r="L120" s="283"/>
      <c r="M120" s="284" t="s">
        <v>19</v>
      </c>
      <c r="N120" s="285" t="s">
        <v>41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191</v>
      </c>
      <c r="AT120" s="225" t="s">
        <v>334</v>
      </c>
      <c r="AU120" s="225" t="s">
        <v>77</v>
      </c>
      <c r="AY120" s="19" t="s">
        <v>123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77</v>
      </c>
      <c r="BK120" s="226">
        <f>ROUND(I120*H120,2)</f>
        <v>0</v>
      </c>
      <c r="BL120" s="19" t="s">
        <v>131</v>
      </c>
      <c r="BM120" s="225" t="s">
        <v>545</v>
      </c>
    </row>
    <row r="121" spans="1:65" s="2" customFormat="1" ht="16.5" customHeight="1">
      <c r="A121" s="40"/>
      <c r="B121" s="41"/>
      <c r="C121" s="276" t="s">
        <v>356</v>
      </c>
      <c r="D121" s="276" t="s">
        <v>334</v>
      </c>
      <c r="E121" s="277" t="s">
        <v>546</v>
      </c>
      <c r="F121" s="278" t="s">
        <v>547</v>
      </c>
      <c r="G121" s="279" t="s">
        <v>469</v>
      </c>
      <c r="H121" s="280">
        <v>1</v>
      </c>
      <c r="I121" s="281"/>
      <c r="J121" s="282">
        <f>ROUND(I121*H121,2)</f>
        <v>0</v>
      </c>
      <c r="K121" s="278" t="s">
        <v>19</v>
      </c>
      <c r="L121" s="283"/>
      <c r="M121" s="284" t="s">
        <v>19</v>
      </c>
      <c r="N121" s="285" t="s">
        <v>41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191</v>
      </c>
      <c r="AT121" s="225" t="s">
        <v>334</v>
      </c>
      <c r="AU121" s="225" t="s">
        <v>77</v>
      </c>
      <c r="AY121" s="19" t="s">
        <v>123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77</v>
      </c>
      <c r="BK121" s="226">
        <f>ROUND(I121*H121,2)</f>
        <v>0</v>
      </c>
      <c r="BL121" s="19" t="s">
        <v>131</v>
      </c>
      <c r="BM121" s="225" t="s">
        <v>548</v>
      </c>
    </row>
    <row r="122" spans="1:65" s="2" customFormat="1" ht="16.5" customHeight="1">
      <c r="A122" s="40"/>
      <c r="B122" s="41"/>
      <c r="C122" s="276" t="s">
        <v>362</v>
      </c>
      <c r="D122" s="276" t="s">
        <v>334</v>
      </c>
      <c r="E122" s="277" t="s">
        <v>549</v>
      </c>
      <c r="F122" s="278" t="s">
        <v>550</v>
      </c>
      <c r="G122" s="279" t="s">
        <v>469</v>
      </c>
      <c r="H122" s="280">
        <v>1</v>
      </c>
      <c r="I122" s="281"/>
      <c r="J122" s="282">
        <f>ROUND(I122*H122,2)</f>
        <v>0</v>
      </c>
      <c r="K122" s="278" t="s">
        <v>19</v>
      </c>
      <c r="L122" s="283"/>
      <c r="M122" s="284" t="s">
        <v>19</v>
      </c>
      <c r="N122" s="285" t="s">
        <v>41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191</v>
      </c>
      <c r="AT122" s="225" t="s">
        <v>334</v>
      </c>
      <c r="AU122" s="225" t="s">
        <v>77</v>
      </c>
      <c r="AY122" s="19" t="s">
        <v>123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77</v>
      </c>
      <c r="BK122" s="226">
        <f>ROUND(I122*H122,2)</f>
        <v>0</v>
      </c>
      <c r="BL122" s="19" t="s">
        <v>131</v>
      </c>
      <c r="BM122" s="225" t="s">
        <v>551</v>
      </c>
    </row>
    <row r="123" spans="1:65" s="2" customFormat="1" ht="16.5" customHeight="1">
      <c r="A123" s="40"/>
      <c r="B123" s="41"/>
      <c r="C123" s="276" t="s">
        <v>366</v>
      </c>
      <c r="D123" s="276" t="s">
        <v>334</v>
      </c>
      <c r="E123" s="277" t="s">
        <v>552</v>
      </c>
      <c r="F123" s="278" t="s">
        <v>553</v>
      </c>
      <c r="G123" s="279" t="s">
        <v>469</v>
      </c>
      <c r="H123" s="280">
        <v>1</v>
      </c>
      <c r="I123" s="281"/>
      <c r="J123" s="282">
        <f>ROUND(I123*H123,2)</f>
        <v>0</v>
      </c>
      <c r="K123" s="278" t="s">
        <v>19</v>
      </c>
      <c r="L123" s="283"/>
      <c r="M123" s="284" t="s">
        <v>19</v>
      </c>
      <c r="N123" s="285" t="s">
        <v>41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191</v>
      </c>
      <c r="AT123" s="225" t="s">
        <v>334</v>
      </c>
      <c r="AU123" s="225" t="s">
        <v>77</v>
      </c>
      <c r="AY123" s="19" t="s">
        <v>123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77</v>
      </c>
      <c r="BK123" s="226">
        <f>ROUND(I123*H123,2)</f>
        <v>0</v>
      </c>
      <c r="BL123" s="19" t="s">
        <v>131</v>
      </c>
      <c r="BM123" s="225" t="s">
        <v>554</v>
      </c>
    </row>
    <row r="124" spans="1:65" s="2" customFormat="1" ht="16.5" customHeight="1">
      <c r="A124" s="40"/>
      <c r="B124" s="41"/>
      <c r="C124" s="276" t="s">
        <v>372</v>
      </c>
      <c r="D124" s="276" t="s">
        <v>334</v>
      </c>
      <c r="E124" s="277" t="s">
        <v>555</v>
      </c>
      <c r="F124" s="278" t="s">
        <v>556</v>
      </c>
      <c r="G124" s="279" t="s">
        <v>469</v>
      </c>
      <c r="H124" s="280">
        <v>1</v>
      </c>
      <c r="I124" s="281"/>
      <c r="J124" s="282">
        <f>ROUND(I124*H124,2)</f>
        <v>0</v>
      </c>
      <c r="K124" s="278" t="s">
        <v>19</v>
      </c>
      <c r="L124" s="283"/>
      <c r="M124" s="284" t="s">
        <v>19</v>
      </c>
      <c r="N124" s="285" t="s">
        <v>41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191</v>
      </c>
      <c r="AT124" s="225" t="s">
        <v>334</v>
      </c>
      <c r="AU124" s="225" t="s">
        <v>77</v>
      </c>
      <c r="AY124" s="19" t="s">
        <v>123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77</v>
      </c>
      <c r="BK124" s="226">
        <f>ROUND(I124*H124,2)</f>
        <v>0</v>
      </c>
      <c r="BL124" s="19" t="s">
        <v>131</v>
      </c>
      <c r="BM124" s="225" t="s">
        <v>557</v>
      </c>
    </row>
    <row r="125" spans="1:65" s="2" customFormat="1" ht="16.5" customHeight="1">
      <c r="A125" s="40"/>
      <c r="B125" s="41"/>
      <c r="C125" s="214" t="s">
        <v>377</v>
      </c>
      <c r="D125" s="214" t="s">
        <v>126</v>
      </c>
      <c r="E125" s="215" t="s">
        <v>558</v>
      </c>
      <c r="F125" s="216" t="s">
        <v>559</v>
      </c>
      <c r="G125" s="217" t="s">
        <v>469</v>
      </c>
      <c r="H125" s="218">
        <v>1</v>
      </c>
      <c r="I125" s="219"/>
      <c r="J125" s="220">
        <f>ROUND(I125*H125,2)</f>
        <v>0</v>
      </c>
      <c r="K125" s="216" t="s">
        <v>19</v>
      </c>
      <c r="L125" s="46"/>
      <c r="M125" s="290" t="s">
        <v>19</v>
      </c>
      <c r="N125" s="291" t="s">
        <v>41</v>
      </c>
      <c r="O125" s="288"/>
      <c r="P125" s="292">
        <f>O125*H125</f>
        <v>0</v>
      </c>
      <c r="Q125" s="292">
        <v>0</v>
      </c>
      <c r="R125" s="292">
        <f>Q125*H125</f>
        <v>0</v>
      </c>
      <c r="S125" s="292">
        <v>0</v>
      </c>
      <c r="T125" s="29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131</v>
      </c>
      <c r="AT125" s="225" t="s">
        <v>126</v>
      </c>
      <c r="AU125" s="225" t="s">
        <v>77</v>
      </c>
      <c r="AY125" s="19" t="s">
        <v>123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77</v>
      </c>
      <c r="BK125" s="226">
        <f>ROUND(I125*H125,2)</f>
        <v>0</v>
      </c>
      <c r="BL125" s="19" t="s">
        <v>131</v>
      </c>
      <c r="BM125" s="225" t="s">
        <v>560</v>
      </c>
    </row>
    <row r="126" spans="1:31" s="2" customFormat="1" ht="6.95" customHeight="1">
      <c r="A126" s="40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46"/>
      <c r="M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</sheetData>
  <sheetProtection password="CC51" sheet="1" objects="1" scenarios="1" formatColumns="0" formatRows="0" autoFilter="0"/>
  <autoFilter ref="C85:K1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4" customWidth="1"/>
    <col min="2" max="2" width="1.7109375" style="294" customWidth="1"/>
    <col min="3" max="4" width="5.00390625" style="294" customWidth="1"/>
    <col min="5" max="5" width="11.7109375" style="294" customWidth="1"/>
    <col min="6" max="6" width="9.140625" style="294" customWidth="1"/>
    <col min="7" max="7" width="5.00390625" style="294" customWidth="1"/>
    <col min="8" max="8" width="77.8515625" style="294" customWidth="1"/>
    <col min="9" max="10" width="20.00390625" style="294" customWidth="1"/>
    <col min="11" max="11" width="1.7109375" style="294" customWidth="1"/>
  </cols>
  <sheetData>
    <row r="1" s="1" customFormat="1" ht="37.5" customHeight="1"/>
    <row r="2" spans="2:11" s="1" customFormat="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7" customFormat="1" ht="45" customHeight="1">
      <c r="B3" s="298"/>
      <c r="C3" s="299" t="s">
        <v>561</v>
      </c>
      <c r="D3" s="299"/>
      <c r="E3" s="299"/>
      <c r="F3" s="299"/>
      <c r="G3" s="299"/>
      <c r="H3" s="299"/>
      <c r="I3" s="299"/>
      <c r="J3" s="299"/>
      <c r="K3" s="300"/>
    </row>
    <row r="4" spans="2:11" s="1" customFormat="1" ht="25.5" customHeight="1">
      <c r="B4" s="301"/>
      <c r="C4" s="302" t="s">
        <v>562</v>
      </c>
      <c r="D4" s="302"/>
      <c r="E4" s="302"/>
      <c r="F4" s="302"/>
      <c r="G4" s="302"/>
      <c r="H4" s="302"/>
      <c r="I4" s="302"/>
      <c r="J4" s="302"/>
      <c r="K4" s="303"/>
    </row>
    <row r="5" spans="2:11" s="1" customFormat="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s="1" customFormat="1" ht="15" customHeight="1">
      <c r="B6" s="301"/>
      <c r="C6" s="305" t="s">
        <v>563</v>
      </c>
      <c r="D6" s="305"/>
      <c r="E6" s="305"/>
      <c r="F6" s="305"/>
      <c r="G6" s="305"/>
      <c r="H6" s="305"/>
      <c r="I6" s="305"/>
      <c r="J6" s="305"/>
      <c r="K6" s="303"/>
    </row>
    <row r="7" spans="2:11" s="1" customFormat="1" ht="15" customHeight="1">
      <c r="B7" s="306"/>
      <c r="C7" s="305" t="s">
        <v>564</v>
      </c>
      <c r="D7" s="305"/>
      <c r="E7" s="305"/>
      <c r="F7" s="305"/>
      <c r="G7" s="305"/>
      <c r="H7" s="305"/>
      <c r="I7" s="305"/>
      <c r="J7" s="305"/>
      <c r="K7" s="303"/>
    </row>
    <row r="8" spans="2:11" s="1" customFormat="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s="1" customFormat="1" ht="15" customHeight="1">
      <c r="B9" s="306"/>
      <c r="C9" s="305" t="s">
        <v>565</v>
      </c>
      <c r="D9" s="305"/>
      <c r="E9" s="305"/>
      <c r="F9" s="305"/>
      <c r="G9" s="305"/>
      <c r="H9" s="305"/>
      <c r="I9" s="305"/>
      <c r="J9" s="305"/>
      <c r="K9" s="303"/>
    </row>
    <row r="10" spans="2:11" s="1" customFormat="1" ht="15" customHeight="1">
      <c r="B10" s="306"/>
      <c r="C10" s="305"/>
      <c r="D10" s="305" t="s">
        <v>566</v>
      </c>
      <c r="E10" s="305"/>
      <c r="F10" s="305"/>
      <c r="G10" s="305"/>
      <c r="H10" s="305"/>
      <c r="I10" s="305"/>
      <c r="J10" s="305"/>
      <c r="K10" s="303"/>
    </row>
    <row r="11" spans="2:11" s="1" customFormat="1" ht="15" customHeight="1">
      <c r="B11" s="306"/>
      <c r="C11" s="307"/>
      <c r="D11" s="305" t="s">
        <v>567</v>
      </c>
      <c r="E11" s="305"/>
      <c r="F11" s="305"/>
      <c r="G11" s="305"/>
      <c r="H11" s="305"/>
      <c r="I11" s="305"/>
      <c r="J11" s="305"/>
      <c r="K11" s="303"/>
    </row>
    <row r="12" spans="2:11" s="1" customFormat="1" ht="15" customHeight="1">
      <c r="B12" s="306"/>
      <c r="C12" s="307"/>
      <c r="D12" s="305"/>
      <c r="E12" s="305"/>
      <c r="F12" s="305"/>
      <c r="G12" s="305"/>
      <c r="H12" s="305"/>
      <c r="I12" s="305"/>
      <c r="J12" s="305"/>
      <c r="K12" s="303"/>
    </row>
    <row r="13" spans="2:11" s="1" customFormat="1" ht="15" customHeight="1">
      <c r="B13" s="306"/>
      <c r="C13" s="307"/>
      <c r="D13" s="308" t="s">
        <v>568</v>
      </c>
      <c r="E13" s="305"/>
      <c r="F13" s="305"/>
      <c r="G13" s="305"/>
      <c r="H13" s="305"/>
      <c r="I13" s="305"/>
      <c r="J13" s="305"/>
      <c r="K13" s="303"/>
    </row>
    <row r="14" spans="2:11" s="1" customFormat="1" ht="12.75" customHeight="1">
      <c r="B14" s="306"/>
      <c r="C14" s="307"/>
      <c r="D14" s="307"/>
      <c r="E14" s="307"/>
      <c r="F14" s="307"/>
      <c r="G14" s="307"/>
      <c r="H14" s="307"/>
      <c r="I14" s="307"/>
      <c r="J14" s="307"/>
      <c r="K14" s="303"/>
    </row>
    <row r="15" spans="2:11" s="1" customFormat="1" ht="15" customHeight="1">
      <c r="B15" s="306"/>
      <c r="C15" s="307"/>
      <c r="D15" s="305" t="s">
        <v>569</v>
      </c>
      <c r="E15" s="305"/>
      <c r="F15" s="305"/>
      <c r="G15" s="305"/>
      <c r="H15" s="305"/>
      <c r="I15" s="305"/>
      <c r="J15" s="305"/>
      <c r="K15" s="303"/>
    </row>
    <row r="16" spans="2:11" s="1" customFormat="1" ht="15" customHeight="1">
      <c r="B16" s="306"/>
      <c r="C16" s="307"/>
      <c r="D16" s="305" t="s">
        <v>570</v>
      </c>
      <c r="E16" s="305"/>
      <c r="F16" s="305"/>
      <c r="G16" s="305"/>
      <c r="H16" s="305"/>
      <c r="I16" s="305"/>
      <c r="J16" s="305"/>
      <c r="K16" s="303"/>
    </row>
    <row r="17" spans="2:11" s="1" customFormat="1" ht="15" customHeight="1">
      <c r="B17" s="306"/>
      <c r="C17" s="307"/>
      <c r="D17" s="305" t="s">
        <v>571</v>
      </c>
      <c r="E17" s="305"/>
      <c r="F17" s="305"/>
      <c r="G17" s="305"/>
      <c r="H17" s="305"/>
      <c r="I17" s="305"/>
      <c r="J17" s="305"/>
      <c r="K17" s="303"/>
    </row>
    <row r="18" spans="2:11" s="1" customFormat="1" ht="15" customHeight="1">
      <c r="B18" s="306"/>
      <c r="C18" s="307"/>
      <c r="D18" s="307"/>
      <c r="E18" s="309" t="s">
        <v>76</v>
      </c>
      <c r="F18" s="305" t="s">
        <v>572</v>
      </c>
      <c r="G18" s="305"/>
      <c r="H18" s="305"/>
      <c r="I18" s="305"/>
      <c r="J18" s="305"/>
      <c r="K18" s="303"/>
    </row>
    <row r="19" spans="2:11" s="1" customFormat="1" ht="15" customHeight="1">
      <c r="B19" s="306"/>
      <c r="C19" s="307"/>
      <c r="D19" s="307"/>
      <c r="E19" s="309" t="s">
        <v>573</v>
      </c>
      <c r="F19" s="305" t="s">
        <v>574</v>
      </c>
      <c r="G19" s="305"/>
      <c r="H19" s="305"/>
      <c r="I19" s="305"/>
      <c r="J19" s="305"/>
      <c r="K19" s="303"/>
    </row>
    <row r="20" spans="2:11" s="1" customFormat="1" ht="15" customHeight="1">
      <c r="B20" s="306"/>
      <c r="C20" s="307"/>
      <c r="D20" s="307"/>
      <c r="E20" s="309" t="s">
        <v>575</v>
      </c>
      <c r="F20" s="305" t="s">
        <v>576</v>
      </c>
      <c r="G20" s="305"/>
      <c r="H20" s="305"/>
      <c r="I20" s="305"/>
      <c r="J20" s="305"/>
      <c r="K20" s="303"/>
    </row>
    <row r="21" spans="2:11" s="1" customFormat="1" ht="15" customHeight="1">
      <c r="B21" s="306"/>
      <c r="C21" s="307"/>
      <c r="D21" s="307"/>
      <c r="E21" s="309" t="s">
        <v>577</v>
      </c>
      <c r="F21" s="305" t="s">
        <v>578</v>
      </c>
      <c r="G21" s="305"/>
      <c r="H21" s="305"/>
      <c r="I21" s="305"/>
      <c r="J21" s="305"/>
      <c r="K21" s="303"/>
    </row>
    <row r="22" spans="2:11" s="1" customFormat="1" ht="15" customHeight="1">
      <c r="B22" s="306"/>
      <c r="C22" s="307"/>
      <c r="D22" s="307"/>
      <c r="E22" s="309" t="s">
        <v>579</v>
      </c>
      <c r="F22" s="305" t="s">
        <v>580</v>
      </c>
      <c r="G22" s="305"/>
      <c r="H22" s="305"/>
      <c r="I22" s="305"/>
      <c r="J22" s="305"/>
      <c r="K22" s="303"/>
    </row>
    <row r="23" spans="2:11" s="1" customFormat="1" ht="15" customHeight="1">
      <c r="B23" s="306"/>
      <c r="C23" s="307"/>
      <c r="D23" s="307"/>
      <c r="E23" s="309" t="s">
        <v>83</v>
      </c>
      <c r="F23" s="305" t="s">
        <v>581</v>
      </c>
      <c r="G23" s="305"/>
      <c r="H23" s="305"/>
      <c r="I23" s="305"/>
      <c r="J23" s="305"/>
      <c r="K23" s="303"/>
    </row>
    <row r="24" spans="2:11" s="1" customFormat="1" ht="12.75" customHeight="1">
      <c r="B24" s="306"/>
      <c r="C24" s="307"/>
      <c r="D24" s="307"/>
      <c r="E24" s="307"/>
      <c r="F24" s="307"/>
      <c r="G24" s="307"/>
      <c r="H24" s="307"/>
      <c r="I24" s="307"/>
      <c r="J24" s="307"/>
      <c r="K24" s="303"/>
    </row>
    <row r="25" spans="2:11" s="1" customFormat="1" ht="15" customHeight="1">
      <c r="B25" s="306"/>
      <c r="C25" s="305" t="s">
        <v>582</v>
      </c>
      <c r="D25" s="305"/>
      <c r="E25" s="305"/>
      <c r="F25" s="305"/>
      <c r="G25" s="305"/>
      <c r="H25" s="305"/>
      <c r="I25" s="305"/>
      <c r="J25" s="305"/>
      <c r="K25" s="303"/>
    </row>
    <row r="26" spans="2:11" s="1" customFormat="1" ht="15" customHeight="1">
      <c r="B26" s="306"/>
      <c r="C26" s="305" t="s">
        <v>583</v>
      </c>
      <c r="D26" s="305"/>
      <c r="E26" s="305"/>
      <c r="F26" s="305"/>
      <c r="G26" s="305"/>
      <c r="H26" s="305"/>
      <c r="I26" s="305"/>
      <c r="J26" s="305"/>
      <c r="K26" s="303"/>
    </row>
    <row r="27" spans="2:11" s="1" customFormat="1" ht="15" customHeight="1">
      <c r="B27" s="306"/>
      <c r="C27" s="305"/>
      <c r="D27" s="305" t="s">
        <v>584</v>
      </c>
      <c r="E27" s="305"/>
      <c r="F27" s="305"/>
      <c r="G27" s="305"/>
      <c r="H27" s="305"/>
      <c r="I27" s="305"/>
      <c r="J27" s="305"/>
      <c r="K27" s="303"/>
    </row>
    <row r="28" spans="2:11" s="1" customFormat="1" ht="15" customHeight="1">
      <c r="B28" s="306"/>
      <c r="C28" s="307"/>
      <c r="D28" s="305" t="s">
        <v>585</v>
      </c>
      <c r="E28" s="305"/>
      <c r="F28" s="305"/>
      <c r="G28" s="305"/>
      <c r="H28" s="305"/>
      <c r="I28" s="305"/>
      <c r="J28" s="305"/>
      <c r="K28" s="303"/>
    </row>
    <row r="29" spans="2:11" s="1" customFormat="1" ht="12.75" customHeight="1">
      <c r="B29" s="306"/>
      <c r="C29" s="307"/>
      <c r="D29" s="307"/>
      <c r="E29" s="307"/>
      <c r="F29" s="307"/>
      <c r="G29" s="307"/>
      <c r="H29" s="307"/>
      <c r="I29" s="307"/>
      <c r="J29" s="307"/>
      <c r="K29" s="303"/>
    </row>
    <row r="30" spans="2:11" s="1" customFormat="1" ht="15" customHeight="1">
      <c r="B30" s="306"/>
      <c r="C30" s="307"/>
      <c r="D30" s="305" t="s">
        <v>586</v>
      </c>
      <c r="E30" s="305"/>
      <c r="F30" s="305"/>
      <c r="G30" s="305"/>
      <c r="H30" s="305"/>
      <c r="I30" s="305"/>
      <c r="J30" s="305"/>
      <c r="K30" s="303"/>
    </row>
    <row r="31" spans="2:11" s="1" customFormat="1" ht="15" customHeight="1">
      <c r="B31" s="306"/>
      <c r="C31" s="307"/>
      <c r="D31" s="305" t="s">
        <v>587</v>
      </c>
      <c r="E31" s="305"/>
      <c r="F31" s="305"/>
      <c r="G31" s="305"/>
      <c r="H31" s="305"/>
      <c r="I31" s="305"/>
      <c r="J31" s="305"/>
      <c r="K31" s="303"/>
    </row>
    <row r="32" spans="2:11" s="1" customFormat="1" ht="12.75" customHeight="1">
      <c r="B32" s="306"/>
      <c r="C32" s="307"/>
      <c r="D32" s="307"/>
      <c r="E32" s="307"/>
      <c r="F32" s="307"/>
      <c r="G32" s="307"/>
      <c r="H32" s="307"/>
      <c r="I32" s="307"/>
      <c r="J32" s="307"/>
      <c r="K32" s="303"/>
    </row>
    <row r="33" spans="2:11" s="1" customFormat="1" ht="15" customHeight="1">
      <c r="B33" s="306"/>
      <c r="C33" s="307"/>
      <c r="D33" s="305" t="s">
        <v>588</v>
      </c>
      <c r="E33" s="305"/>
      <c r="F33" s="305"/>
      <c r="G33" s="305"/>
      <c r="H33" s="305"/>
      <c r="I33" s="305"/>
      <c r="J33" s="305"/>
      <c r="K33" s="303"/>
    </row>
    <row r="34" spans="2:11" s="1" customFormat="1" ht="15" customHeight="1">
      <c r="B34" s="306"/>
      <c r="C34" s="307"/>
      <c r="D34" s="305" t="s">
        <v>589</v>
      </c>
      <c r="E34" s="305"/>
      <c r="F34" s="305"/>
      <c r="G34" s="305"/>
      <c r="H34" s="305"/>
      <c r="I34" s="305"/>
      <c r="J34" s="305"/>
      <c r="K34" s="303"/>
    </row>
    <row r="35" spans="2:11" s="1" customFormat="1" ht="15" customHeight="1">
      <c r="B35" s="306"/>
      <c r="C35" s="307"/>
      <c r="D35" s="305" t="s">
        <v>590</v>
      </c>
      <c r="E35" s="305"/>
      <c r="F35" s="305"/>
      <c r="G35" s="305"/>
      <c r="H35" s="305"/>
      <c r="I35" s="305"/>
      <c r="J35" s="305"/>
      <c r="K35" s="303"/>
    </row>
    <row r="36" spans="2:11" s="1" customFormat="1" ht="15" customHeight="1">
      <c r="B36" s="306"/>
      <c r="C36" s="307"/>
      <c r="D36" s="305"/>
      <c r="E36" s="308" t="s">
        <v>109</v>
      </c>
      <c r="F36" s="305"/>
      <c r="G36" s="305" t="s">
        <v>591</v>
      </c>
      <c r="H36" s="305"/>
      <c r="I36" s="305"/>
      <c r="J36" s="305"/>
      <c r="K36" s="303"/>
    </row>
    <row r="37" spans="2:11" s="1" customFormat="1" ht="30.75" customHeight="1">
      <c r="B37" s="306"/>
      <c r="C37" s="307"/>
      <c r="D37" s="305"/>
      <c r="E37" s="308" t="s">
        <v>592</v>
      </c>
      <c r="F37" s="305"/>
      <c r="G37" s="305" t="s">
        <v>593</v>
      </c>
      <c r="H37" s="305"/>
      <c r="I37" s="305"/>
      <c r="J37" s="305"/>
      <c r="K37" s="303"/>
    </row>
    <row r="38" spans="2:11" s="1" customFormat="1" ht="15" customHeight="1">
      <c r="B38" s="306"/>
      <c r="C38" s="307"/>
      <c r="D38" s="305"/>
      <c r="E38" s="308" t="s">
        <v>51</v>
      </c>
      <c r="F38" s="305"/>
      <c r="G38" s="305" t="s">
        <v>594</v>
      </c>
      <c r="H38" s="305"/>
      <c r="I38" s="305"/>
      <c r="J38" s="305"/>
      <c r="K38" s="303"/>
    </row>
    <row r="39" spans="2:11" s="1" customFormat="1" ht="15" customHeight="1">
      <c r="B39" s="306"/>
      <c r="C39" s="307"/>
      <c r="D39" s="305"/>
      <c r="E39" s="308" t="s">
        <v>52</v>
      </c>
      <c r="F39" s="305"/>
      <c r="G39" s="305" t="s">
        <v>595</v>
      </c>
      <c r="H39" s="305"/>
      <c r="I39" s="305"/>
      <c r="J39" s="305"/>
      <c r="K39" s="303"/>
    </row>
    <row r="40" spans="2:11" s="1" customFormat="1" ht="15" customHeight="1">
      <c r="B40" s="306"/>
      <c r="C40" s="307"/>
      <c r="D40" s="305"/>
      <c r="E40" s="308" t="s">
        <v>110</v>
      </c>
      <c r="F40" s="305"/>
      <c r="G40" s="305" t="s">
        <v>596</v>
      </c>
      <c r="H40" s="305"/>
      <c r="I40" s="305"/>
      <c r="J40" s="305"/>
      <c r="K40" s="303"/>
    </row>
    <row r="41" spans="2:11" s="1" customFormat="1" ht="15" customHeight="1">
      <c r="B41" s="306"/>
      <c r="C41" s="307"/>
      <c r="D41" s="305"/>
      <c r="E41" s="308" t="s">
        <v>111</v>
      </c>
      <c r="F41" s="305"/>
      <c r="G41" s="305" t="s">
        <v>597</v>
      </c>
      <c r="H41" s="305"/>
      <c r="I41" s="305"/>
      <c r="J41" s="305"/>
      <c r="K41" s="303"/>
    </row>
    <row r="42" spans="2:11" s="1" customFormat="1" ht="15" customHeight="1">
      <c r="B42" s="306"/>
      <c r="C42" s="307"/>
      <c r="D42" s="305"/>
      <c r="E42" s="308" t="s">
        <v>598</v>
      </c>
      <c r="F42" s="305"/>
      <c r="G42" s="305" t="s">
        <v>599</v>
      </c>
      <c r="H42" s="305"/>
      <c r="I42" s="305"/>
      <c r="J42" s="305"/>
      <c r="K42" s="303"/>
    </row>
    <row r="43" spans="2:11" s="1" customFormat="1" ht="15" customHeight="1">
      <c r="B43" s="306"/>
      <c r="C43" s="307"/>
      <c r="D43" s="305"/>
      <c r="E43" s="308"/>
      <c r="F43" s="305"/>
      <c r="G43" s="305" t="s">
        <v>600</v>
      </c>
      <c r="H43" s="305"/>
      <c r="I43" s="305"/>
      <c r="J43" s="305"/>
      <c r="K43" s="303"/>
    </row>
    <row r="44" spans="2:11" s="1" customFormat="1" ht="15" customHeight="1">
      <c r="B44" s="306"/>
      <c r="C44" s="307"/>
      <c r="D44" s="305"/>
      <c r="E44" s="308" t="s">
        <v>601</v>
      </c>
      <c r="F44" s="305"/>
      <c r="G44" s="305" t="s">
        <v>602</v>
      </c>
      <c r="H44" s="305"/>
      <c r="I44" s="305"/>
      <c r="J44" s="305"/>
      <c r="K44" s="303"/>
    </row>
    <row r="45" spans="2:11" s="1" customFormat="1" ht="15" customHeight="1">
      <c r="B45" s="306"/>
      <c r="C45" s="307"/>
      <c r="D45" s="305"/>
      <c r="E45" s="308" t="s">
        <v>113</v>
      </c>
      <c r="F45" s="305"/>
      <c r="G45" s="305" t="s">
        <v>603</v>
      </c>
      <c r="H45" s="305"/>
      <c r="I45" s="305"/>
      <c r="J45" s="305"/>
      <c r="K45" s="303"/>
    </row>
    <row r="46" spans="2:11" s="1" customFormat="1" ht="12.75" customHeight="1">
      <c r="B46" s="306"/>
      <c r="C46" s="307"/>
      <c r="D46" s="305"/>
      <c r="E46" s="305"/>
      <c r="F46" s="305"/>
      <c r="G46" s="305"/>
      <c r="H46" s="305"/>
      <c r="I46" s="305"/>
      <c r="J46" s="305"/>
      <c r="K46" s="303"/>
    </row>
    <row r="47" spans="2:11" s="1" customFormat="1" ht="15" customHeight="1">
      <c r="B47" s="306"/>
      <c r="C47" s="307"/>
      <c r="D47" s="305" t="s">
        <v>604</v>
      </c>
      <c r="E47" s="305"/>
      <c r="F47" s="305"/>
      <c r="G47" s="305"/>
      <c r="H47" s="305"/>
      <c r="I47" s="305"/>
      <c r="J47" s="305"/>
      <c r="K47" s="303"/>
    </row>
    <row r="48" spans="2:11" s="1" customFormat="1" ht="15" customHeight="1">
      <c r="B48" s="306"/>
      <c r="C48" s="307"/>
      <c r="D48" s="307"/>
      <c r="E48" s="305" t="s">
        <v>605</v>
      </c>
      <c r="F48" s="305"/>
      <c r="G48" s="305"/>
      <c r="H48" s="305"/>
      <c r="I48" s="305"/>
      <c r="J48" s="305"/>
      <c r="K48" s="303"/>
    </row>
    <row r="49" spans="2:11" s="1" customFormat="1" ht="15" customHeight="1">
      <c r="B49" s="306"/>
      <c r="C49" s="307"/>
      <c r="D49" s="307"/>
      <c r="E49" s="305" t="s">
        <v>606</v>
      </c>
      <c r="F49" s="305"/>
      <c r="G49" s="305"/>
      <c r="H49" s="305"/>
      <c r="I49" s="305"/>
      <c r="J49" s="305"/>
      <c r="K49" s="303"/>
    </row>
    <row r="50" spans="2:11" s="1" customFormat="1" ht="15" customHeight="1">
      <c r="B50" s="306"/>
      <c r="C50" s="307"/>
      <c r="D50" s="307"/>
      <c r="E50" s="305" t="s">
        <v>607</v>
      </c>
      <c r="F50" s="305"/>
      <c r="G50" s="305"/>
      <c r="H50" s="305"/>
      <c r="I50" s="305"/>
      <c r="J50" s="305"/>
      <c r="K50" s="303"/>
    </row>
    <row r="51" spans="2:11" s="1" customFormat="1" ht="15" customHeight="1">
      <c r="B51" s="306"/>
      <c r="C51" s="307"/>
      <c r="D51" s="305" t="s">
        <v>608</v>
      </c>
      <c r="E51" s="305"/>
      <c r="F51" s="305"/>
      <c r="G51" s="305"/>
      <c r="H51" s="305"/>
      <c r="I51" s="305"/>
      <c r="J51" s="305"/>
      <c r="K51" s="303"/>
    </row>
    <row r="52" spans="2:11" s="1" customFormat="1" ht="25.5" customHeight="1">
      <c r="B52" s="301"/>
      <c r="C52" s="302" t="s">
        <v>609</v>
      </c>
      <c r="D52" s="302"/>
      <c r="E52" s="302"/>
      <c r="F52" s="302"/>
      <c r="G52" s="302"/>
      <c r="H52" s="302"/>
      <c r="I52" s="302"/>
      <c r="J52" s="302"/>
      <c r="K52" s="303"/>
    </row>
    <row r="53" spans="2:11" s="1" customFormat="1" ht="5.25" customHeight="1">
      <c r="B53" s="301"/>
      <c r="C53" s="304"/>
      <c r="D53" s="304"/>
      <c r="E53" s="304"/>
      <c r="F53" s="304"/>
      <c r="G53" s="304"/>
      <c r="H53" s="304"/>
      <c r="I53" s="304"/>
      <c r="J53" s="304"/>
      <c r="K53" s="303"/>
    </row>
    <row r="54" spans="2:11" s="1" customFormat="1" ht="15" customHeight="1">
      <c r="B54" s="301"/>
      <c r="C54" s="305" t="s">
        <v>610</v>
      </c>
      <c r="D54" s="305"/>
      <c r="E54" s="305"/>
      <c r="F54" s="305"/>
      <c r="G54" s="305"/>
      <c r="H54" s="305"/>
      <c r="I54" s="305"/>
      <c r="J54" s="305"/>
      <c r="K54" s="303"/>
    </row>
    <row r="55" spans="2:11" s="1" customFormat="1" ht="15" customHeight="1">
      <c r="B55" s="301"/>
      <c r="C55" s="305" t="s">
        <v>611</v>
      </c>
      <c r="D55" s="305"/>
      <c r="E55" s="305"/>
      <c r="F55" s="305"/>
      <c r="G55" s="305"/>
      <c r="H55" s="305"/>
      <c r="I55" s="305"/>
      <c r="J55" s="305"/>
      <c r="K55" s="303"/>
    </row>
    <row r="56" spans="2:11" s="1" customFormat="1" ht="12.75" customHeight="1">
      <c r="B56" s="301"/>
      <c r="C56" s="305"/>
      <c r="D56" s="305"/>
      <c r="E56" s="305"/>
      <c r="F56" s="305"/>
      <c r="G56" s="305"/>
      <c r="H56" s="305"/>
      <c r="I56" s="305"/>
      <c r="J56" s="305"/>
      <c r="K56" s="303"/>
    </row>
    <row r="57" spans="2:11" s="1" customFormat="1" ht="15" customHeight="1">
      <c r="B57" s="301"/>
      <c r="C57" s="305" t="s">
        <v>612</v>
      </c>
      <c r="D57" s="305"/>
      <c r="E57" s="305"/>
      <c r="F57" s="305"/>
      <c r="G57" s="305"/>
      <c r="H57" s="305"/>
      <c r="I57" s="305"/>
      <c r="J57" s="305"/>
      <c r="K57" s="303"/>
    </row>
    <row r="58" spans="2:11" s="1" customFormat="1" ht="15" customHeight="1">
      <c r="B58" s="301"/>
      <c r="C58" s="307"/>
      <c r="D58" s="305" t="s">
        <v>613</v>
      </c>
      <c r="E58" s="305"/>
      <c r="F58" s="305"/>
      <c r="G58" s="305"/>
      <c r="H58" s="305"/>
      <c r="I58" s="305"/>
      <c r="J58" s="305"/>
      <c r="K58" s="303"/>
    </row>
    <row r="59" spans="2:11" s="1" customFormat="1" ht="15" customHeight="1">
      <c r="B59" s="301"/>
      <c r="C59" s="307"/>
      <c r="D59" s="305" t="s">
        <v>614</v>
      </c>
      <c r="E59" s="305"/>
      <c r="F59" s="305"/>
      <c r="G59" s="305"/>
      <c r="H59" s="305"/>
      <c r="I59" s="305"/>
      <c r="J59" s="305"/>
      <c r="K59" s="303"/>
    </row>
    <row r="60" spans="2:11" s="1" customFormat="1" ht="15" customHeight="1">
      <c r="B60" s="301"/>
      <c r="C60" s="307"/>
      <c r="D60" s="305" t="s">
        <v>615</v>
      </c>
      <c r="E60" s="305"/>
      <c r="F60" s="305"/>
      <c r="G60" s="305"/>
      <c r="H60" s="305"/>
      <c r="I60" s="305"/>
      <c r="J60" s="305"/>
      <c r="K60" s="303"/>
    </row>
    <row r="61" spans="2:11" s="1" customFormat="1" ht="15" customHeight="1">
      <c r="B61" s="301"/>
      <c r="C61" s="307"/>
      <c r="D61" s="305" t="s">
        <v>616</v>
      </c>
      <c r="E61" s="305"/>
      <c r="F61" s="305"/>
      <c r="G61" s="305"/>
      <c r="H61" s="305"/>
      <c r="I61" s="305"/>
      <c r="J61" s="305"/>
      <c r="K61" s="303"/>
    </row>
    <row r="62" spans="2:11" s="1" customFormat="1" ht="15" customHeight="1">
      <c r="B62" s="301"/>
      <c r="C62" s="307"/>
      <c r="D62" s="310" t="s">
        <v>617</v>
      </c>
      <c r="E62" s="310"/>
      <c r="F62" s="310"/>
      <c r="G62" s="310"/>
      <c r="H62" s="310"/>
      <c r="I62" s="310"/>
      <c r="J62" s="310"/>
      <c r="K62" s="303"/>
    </row>
    <row r="63" spans="2:11" s="1" customFormat="1" ht="15" customHeight="1">
      <c r="B63" s="301"/>
      <c r="C63" s="307"/>
      <c r="D63" s="305" t="s">
        <v>618</v>
      </c>
      <c r="E63" s="305"/>
      <c r="F63" s="305"/>
      <c r="G63" s="305"/>
      <c r="H63" s="305"/>
      <c r="I63" s="305"/>
      <c r="J63" s="305"/>
      <c r="K63" s="303"/>
    </row>
    <row r="64" spans="2:11" s="1" customFormat="1" ht="12.75" customHeight="1">
      <c r="B64" s="301"/>
      <c r="C64" s="307"/>
      <c r="D64" s="307"/>
      <c r="E64" s="311"/>
      <c r="F64" s="307"/>
      <c r="G64" s="307"/>
      <c r="H64" s="307"/>
      <c r="I64" s="307"/>
      <c r="J64" s="307"/>
      <c r="K64" s="303"/>
    </row>
    <row r="65" spans="2:11" s="1" customFormat="1" ht="15" customHeight="1">
      <c r="B65" s="301"/>
      <c r="C65" s="307"/>
      <c r="D65" s="305" t="s">
        <v>619</v>
      </c>
      <c r="E65" s="305"/>
      <c r="F65" s="305"/>
      <c r="G65" s="305"/>
      <c r="H65" s="305"/>
      <c r="I65" s="305"/>
      <c r="J65" s="305"/>
      <c r="K65" s="303"/>
    </row>
    <row r="66" spans="2:11" s="1" customFormat="1" ht="15" customHeight="1">
      <c r="B66" s="301"/>
      <c r="C66" s="307"/>
      <c r="D66" s="310" t="s">
        <v>620</v>
      </c>
      <c r="E66" s="310"/>
      <c r="F66" s="310"/>
      <c r="G66" s="310"/>
      <c r="H66" s="310"/>
      <c r="I66" s="310"/>
      <c r="J66" s="310"/>
      <c r="K66" s="303"/>
    </row>
    <row r="67" spans="2:11" s="1" customFormat="1" ht="15" customHeight="1">
      <c r="B67" s="301"/>
      <c r="C67" s="307"/>
      <c r="D67" s="305" t="s">
        <v>621</v>
      </c>
      <c r="E67" s="305"/>
      <c r="F67" s="305"/>
      <c r="G67" s="305"/>
      <c r="H67" s="305"/>
      <c r="I67" s="305"/>
      <c r="J67" s="305"/>
      <c r="K67" s="303"/>
    </row>
    <row r="68" spans="2:11" s="1" customFormat="1" ht="15" customHeight="1">
      <c r="B68" s="301"/>
      <c r="C68" s="307"/>
      <c r="D68" s="305" t="s">
        <v>622</v>
      </c>
      <c r="E68" s="305"/>
      <c r="F68" s="305"/>
      <c r="G68" s="305"/>
      <c r="H68" s="305"/>
      <c r="I68" s="305"/>
      <c r="J68" s="305"/>
      <c r="K68" s="303"/>
    </row>
    <row r="69" spans="2:11" s="1" customFormat="1" ht="15" customHeight="1">
      <c r="B69" s="301"/>
      <c r="C69" s="307"/>
      <c r="D69" s="305" t="s">
        <v>623</v>
      </c>
      <c r="E69" s="305"/>
      <c r="F69" s="305"/>
      <c r="G69" s="305"/>
      <c r="H69" s="305"/>
      <c r="I69" s="305"/>
      <c r="J69" s="305"/>
      <c r="K69" s="303"/>
    </row>
    <row r="70" spans="2:11" s="1" customFormat="1" ht="15" customHeight="1">
      <c r="B70" s="301"/>
      <c r="C70" s="307"/>
      <c r="D70" s="305" t="s">
        <v>624</v>
      </c>
      <c r="E70" s="305"/>
      <c r="F70" s="305"/>
      <c r="G70" s="305"/>
      <c r="H70" s="305"/>
      <c r="I70" s="305"/>
      <c r="J70" s="305"/>
      <c r="K70" s="303"/>
    </row>
    <row r="71" spans="2:11" s="1" customFormat="1" ht="12.75" customHeight="1">
      <c r="B71" s="312"/>
      <c r="C71" s="313"/>
      <c r="D71" s="313"/>
      <c r="E71" s="313"/>
      <c r="F71" s="313"/>
      <c r="G71" s="313"/>
      <c r="H71" s="313"/>
      <c r="I71" s="313"/>
      <c r="J71" s="313"/>
      <c r="K71" s="314"/>
    </row>
    <row r="72" spans="2:11" s="1" customFormat="1" ht="18.75" customHeight="1">
      <c r="B72" s="315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s="1" customFormat="1" ht="18.75" customHeight="1">
      <c r="B73" s="316"/>
      <c r="C73" s="316"/>
      <c r="D73" s="316"/>
      <c r="E73" s="316"/>
      <c r="F73" s="316"/>
      <c r="G73" s="316"/>
      <c r="H73" s="316"/>
      <c r="I73" s="316"/>
      <c r="J73" s="316"/>
      <c r="K73" s="316"/>
    </row>
    <row r="74" spans="2:11" s="1" customFormat="1" ht="7.5" customHeight="1">
      <c r="B74" s="317"/>
      <c r="C74" s="318"/>
      <c r="D74" s="318"/>
      <c r="E74" s="318"/>
      <c r="F74" s="318"/>
      <c r="G74" s="318"/>
      <c r="H74" s="318"/>
      <c r="I74" s="318"/>
      <c r="J74" s="318"/>
      <c r="K74" s="319"/>
    </row>
    <row r="75" spans="2:11" s="1" customFormat="1" ht="45" customHeight="1">
      <c r="B75" s="320"/>
      <c r="C75" s="321" t="s">
        <v>625</v>
      </c>
      <c r="D75" s="321"/>
      <c r="E75" s="321"/>
      <c r="F75" s="321"/>
      <c r="G75" s="321"/>
      <c r="H75" s="321"/>
      <c r="I75" s="321"/>
      <c r="J75" s="321"/>
      <c r="K75" s="322"/>
    </row>
    <row r="76" spans="2:11" s="1" customFormat="1" ht="17.25" customHeight="1">
      <c r="B76" s="320"/>
      <c r="C76" s="323" t="s">
        <v>626</v>
      </c>
      <c r="D76" s="323"/>
      <c r="E76" s="323"/>
      <c r="F76" s="323" t="s">
        <v>627</v>
      </c>
      <c r="G76" s="324"/>
      <c r="H76" s="323" t="s">
        <v>52</v>
      </c>
      <c r="I76" s="323" t="s">
        <v>55</v>
      </c>
      <c r="J76" s="323" t="s">
        <v>628</v>
      </c>
      <c r="K76" s="322"/>
    </row>
    <row r="77" spans="2:11" s="1" customFormat="1" ht="17.25" customHeight="1">
      <c r="B77" s="320"/>
      <c r="C77" s="325" t="s">
        <v>629</v>
      </c>
      <c r="D77" s="325"/>
      <c r="E77" s="325"/>
      <c r="F77" s="326" t="s">
        <v>630</v>
      </c>
      <c r="G77" s="327"/>
      <c r="H77" s="325"/>
      <c r="I77" s="325"/>
      <c r="J77" s="325" t="s">
        <v>631</v>
      </c>
      <c r="K77" s="322"/>
    </row>
    <row r="78" spans="2:11" s="1" customFormat="1" ht="5.25" customHeight="1">
      <c r="B78" s="320"/>
      <c r="C78" s="328"/>
      <c r="D78" s="328"/>
      <c r="E78" s="328"/>
      <c r="F78" s="328"/>
      <c r="G78" s="329"/>
      <c r="H78" s="328"/>
      <c r="I78" s="328"/>
      <c r="J78" s="328"/>
      <c r="K78" s="322"/>
    </row>
    <row r="79" spans="2:11" s="1" customFormat="1" ht="15" customHeight="1">
      <c r="B79" s="320"/>
      <c r="C79" s="308" t="s">
        <v>51</v>
      </c>
      <c r="D79" s="330"/>
      <c r="E79" s="330"/>
      <c r="F79" s="331" t="s">
        <v>632</v>
      </c>
      <c r="G79" s="332"/>
      <c r="H79" s="308" t="s">
        <v>633</v>
      </c>
      <c r="I79" s="308" t="s">
        <v>634</v>
      </c>
      <c r="J79" s="308">
        <v>20</v>
      </c>
      <c r="K79" s="322"/>
    </row>
    <row r="80" spans="2:11" s="1" customFormat="1" ht="15" customHeight="1">
      <c r="B80" s="320"/>
      <c r="C80" s="308" t="s">
        <v>635</v>
      </c>
      <c r="D80" s="308"/>
      <c r="E80" s="308"/>
      <c r="F80" s="331" t="s">
        <v>632</v>
      </c>
      <c r="G80" s="332"/>
      <c r="H80" s="308" t="s">
        <v>636</v>
      </c>
      <c r="I80" s="308" t="s">
        <v>634</v>
      </c>
      <c r="J80" s="308">
        <v>120</v>
      </c>
      <c r="K80" s="322"/>
    </row>
    <row r="81" spans="2:11" s="1" customFormat="1" ht="15" customHeight="1">
      <c r="B81" s="333"/>
      <c r="C81" s="308" t="s">
        <v>637</v>
      </c>
      <c r="D81" s="308"/>
      <c r="E81" s="308"/>
      <c r="F81" s="331" t="s">
        <v>638</v>
      </c>
      <c r="G81" s="332"/>
      <c r="H81" s="308" t="s">
        <v>639</v>
      </c>
      <c r="I81" s="308" t="s">
        <v>634</v>
      </c>
      <c r="J81" s="308">
        <v>50</v>
      </c>
      <c r="K81" s="322"/>
    </row>
    <row r="82" spans="2:11" s="1" customFormat="1" ht="15" customHeight="1">
      <c r="B82" s="333"/>
      <c r="C82" s="308" t="s">
        <v>640</v>
      </c>
      <c r="D82" s="308"/>
      <c r="E82" s="308"/>
      <c r="F82" s="331" t="s">
        <v>632</v>
      </c>
      <c r="G82" s="332"/>
      <c r="H82" s="308" t="s">
        <v>641</v>
      </c>
      <c r="I82" s="308" t="s">
        <v>642</v>
      </c>
      <c r="J82" s="308"/>
      <c r="K82" s="322"/>
    </row>
    <row r="83" spans="2:11" s="1" customFormat="1" ht="15" customHeight="1">
      <c r="B83" s="333"/>
      <c r="C83" s="334" t="s">
        <v>643</v>
      </c>
      <c r="D83" s="334"/>
      <c r="E83" s="334"/>
      <c r="F83" s="335" t="s">
        <v>638</v>
      </c>
      <c r="G83" s="334"/>
      <c r="H83" s="334" t="s">
        <v>644</v>
      </c>
      <c r="I83" s="334" t="s">
        <v>634</v>
      </c>
      <c r="J83" s="334">
        <v>15</v>
      </c>
      <c r="K83" s="322"/>
    </row>
    <row r="84" spans="2:11" s="1" customFormat="1" ht="15" customHeight="1">
      <c r="B84" s="333"/>
      <c r="C84" s="334" t="s">
        <v>645</v>
      </c>
      <c r="D84" s="334"/>
      <c r="E84" s="334"/>
      <c r="F84" s="335" t="s">
        <v>638</v>
      </c>
      <c r="G84" s="334"/>
      <c r="H84" s="334" t="s">
        <v>646</v>
      </c>
      <c r="I84" s="334" t="s">
        <v>634</v>
      </c>
      <c r="J84" s="334">
        <v>15</v>
      </c>
      <c r="K84" s="322"/>
    </row>
    <row r="85" spans="2:11" s="1" customFormat="1" ht="15" customHeight="1">
      <c r="B85" s="333"/>
      <c r="C85" s="334" t="s">
        <v>647</v>
      </c>
      <c r="D85" s="334"/>
      <c r="E85" s="334"/>
      <c r="F85" s="335" t="s">
        <v>638</v>
      </c>
      <c r="G85" s="334"/>
      <c r="H85" s="334" t="s">
        <v>648</v>
      </c>
      <c r="I85" s="334" t="s">
        <v>634</v>
      </c>
      <c r="J85" s="334">
        <v>20</v>
      </c>
      <c r="K85" s="322"/>
    </row>
    <row r="86" spans="2:11" s="1" customFormat="1" ht="15" customHeight="1">
      <c r="B86" s="333"/>
      <c r="C86" s="334" t="s">
        <v>649</v>
      </c>
      <c r="D86" s="334"/>
      <c r="E86" s="334"/>
      <c r="F86" s="335" t="s">
        <v>638</v>
      </c>
      <c r="G86" s="334"/>
      <c r="H86" s="334" t="s">
        <v>650</v>
      </c>
      <c r="I86" s="334" t="s">
        <v>634</v>
      </c>
      <c r="J86" s="334">
        <v>20</v>
      </c>
      <c r="K86" s="322"/>
    </row>
    <row r="87" spans="2:11" s="1" customFormat="1" ht="15" customHeight="1">
      <c r="B87" s="333"/>
      <c r="C87" s="308" t="s">
        <v>651</v>
      </c>
      <c r="D87" s="308"/>
      <c r="E87" s="308"/>
      <c r="F87" s="331" t="s">
        <v>638</v>
      </c>
      <c r="G87" s="332"/>
      <c r="H87" s="308" t="s">
        <v>652</v>
      </c>
      <c r="I87" s="308" t="s">
        <v>634</v>
      </c>
      <c r="J87" s="308">
        <v>50</v>
      </c>
      <c r="K87" s="322"/>
    </row>
    <row r="88" spans="2:11" s="1" customFormat="1" ht="15" customHeight="1">
      <c r="B88" s="333"/>
      <c r="C88" s="308" t="s">
        <v>653</v>
      </c>
      <c r="D88" s="308"/>
      <c r="E88" s="308"/>
      <c r="F88" s="331" t="s">
        <v>638</v>
      </c>
      <c r="G88" s="332"/>
      <c r="H88" s="308" t="s">
        <v>654</v>
      </c>
      <c r="I88" s="308" t="s">
        <v>634</v>
      </c>
      <c r="J88" s="308">
        <v>20</v>
      </c>
      <c r="K88" s="322"/>
    </row>
    <row r="89" spans="2:11" s="1" customFormat="1" ht="15" customHeight="1">
      <c r="B89" s="333"/>
      <c r="C89" s="308" t="s">
        <v>655</v>
      </c>
      <c r="D89" s="308"/>
      <c r="E89" s="308"/>
      <c r="F89" s="331" t="s">
        <v>638</v>
      </c>
      <c r="G89" s="332"/>
      <c r="H89" s="308" t="s">
        <v>656</v>
      </c>
      <c r="I89" s="308" t="s">
        <v>634</v>
      </c>
      <c r="J89" s="308">
        <v>20</v>
      </c>
      <c r="K89" s="322"/>
    </row>
    <row r="90" spans="2:11" s="1" customFormat="1" ht="15" customHeight="1">
      <c r="B90" s="333"/>
      <c r="C90" s="308" t="s">
        <v>657</v>
      </c>
      <c r="D90" s="308"/>
      <c r="E90" s="308"/>
      <c r="F90" s="331" t="s">
        <v>638</v>
      </c>
      <c r="G90" s="332"/>
      <c r="H90" s="308" t="s">
        <v>658</v>
      </c>
      <c r="I90" s="308" t="s">
        <v>634</v>
      </c>
      <c r="J90" s="308">
        <v>50</v>
      </c>
      <c r="K90" s="322"/>
    </row>
    <row r="91" spans="2:11" s="1" customFormat="1" ht="15" customHeight="1">
      <c r="B91" s="333"/>
      <c r="C91" s="308" t="s">
        <v>659</v>
      </c>
      <c r="D91" s="308"/>
      <c r="E91" s="308"/>
      <c r="F91" s="331" t="s">
        <v>638</v>
      </c>
      <c r="G91" s="332"/>
      <c r="H91" s="308" t="s">
        <v>659</v>
      </c>
      <c r="I91" s="308" t="s">
        <v>634</v>
      </c>
      <c r="J91" s="308">
        <v>50</v>
      </c>
      <c r="K91" s="322"/>
    </row>
    <row r="92" spans="2:11" s="1" customFormat="1" ht="15" customHeight="1">
      <c r="B92" s="333"/>
      <c r="C92" s="308" t="s">
        <v>660</v>
      </c>
      <c r="D92" s="308"/>
      <c r="E92" s="308"/>
      <c r="F92" s="331" t="s">
        <v>638</v>
      </c>
      <c r="G92" s="332"/>
      <c r="H92" s="308" t="s">
        <v>661</v>
      </c>
      <c r="I92" s="308" t="s">
        <v>634</v>
      </c>
      <c r="J92" s="308">
        <v>255</v>
      </c>
      <c r="K92" s="322"/>
    </row>
    <row r="93" spans="2:11" s="1" customFormat="1" ht="15" customHeight="1">
      <c r="B93" s="333"/>
      <c r="C93" s="308" t="s">
        <v>662</v>
      </c>
      <c r="D93" s="308"/>
      <c r="E93" s="308"/>
      <c r="F93" s="331" t="s">
        <v>632</v>
      </c>
      <c r="G93" s="332"/>
      <c r="H93" s="308" t="s">
        <v>663</v>
      </c>
      <c r="I93" s="308" t="s">
        <v>664</v>
      </c>
      <c r="J93" s="308"/>
      <c r="K93" s="322"/>
    </row>
    <row r="94" spans="2:11" s="1" customFormat="1" ht="15" customHeight="1">
      <c r="B94" s="333"/>
      <c r="C94" s="308" t="s">
        <v>665</v>
      </c>
      <c r="D94" s="308"/>
      <c r="E94" s="308"/>
      <c r="F94" s="331" t="s">
        <v>632</v>
      </c>
      <c r="G94" s="332"/>
      <c r="H94" s="308" t="s">
        <v>666</v>
      </c>
      <c r="I94" s="308" t="s">
        <v>667</v>
      </c>
      <c r="J94" s="308"/>
      <c r="K94" s="322"/>
    </row>
    <row r="95" spans="2:11" s="1" customFormat="1" ht="15" customHeight="1">
      <c r="B95" s="333"/>
      <c r="C95" s="308" t="s">
        <v>668</v>
      </c>
      <c r="D95" s="308"/>
      <c r="E95" s="308"/>
      <c r="F95" s="331" t="s">
        <v>632</v>
      </c>
      <c r="G95" s="332"/>
      <c r="H95" s="308" t="s">
        <v>668</v>
      </c>
      <c r="I95" s="308" t="s">
        <v>667</v>
      </c>
      <c r="J95" s="308"/>
      <c r="K95" s="322"/>
    </row>
    <row r="96" spans="2:11" s="1" customFormat="1" ht="15" customHeight="1">
      <c r="B96" s="333"/>
      <c r="C96" s="308" t="s">
        <v>36</v>
      </c>
      <c r="D96" s="308"/>
      <c r="E96" s="308"/>
      <c r="F96" s="331" t="s">
        <v>632</v>
      </c>
      <c r="G96" s="332"/>
      <c r="H96" s="308" t="s">
        <v>669</v>
      </c>
      <c r="I96" s="308" t="s">
        <v>667</v>
      </c>
      <c r="J96" s="308"/>
      <c r="K96" s="322"/>
    </row>
    <row r="97" spans="2:11" s="1" customFormat="1" ht="15" customHeight="1">
      <c r="B97" s="333"/>
      <c r="C97" s="308" t="s">
        <v>46</v>
      </c>
      <c r="D97" s="308"/>
      <c r="E97" s="308"/>
      <c r="F97" s="331" t="s">
        <v>632</v>
      </c>
      <c r="G97" s="332"/>
      <c r="H97" s="308" t="s">
        <v>670</v>
      </c>
      <c r="I97" s="308" t="s">
        <v>667</v>
      </c>
      <c r="J97" s="308"/>
      <c r="K97" s="322"/>
    </row>
    <row r="98" spans="2:11" s="1" customFormat="1" ht="15" customHeight="1">
      <c r="B98" s="336"/>
      <c r="C98" s="337"/>
      <c r="D98" s="337"/>
      <c r="E98" s="337"/>
      <c r="F98" s="337"/>
      <c r="G98" s="337"/>
      <c r="H98" s="337"/>
      <c r="I98" s="337"/>
      <c r="J98" s="337"/>
      <c r="K98" s="338"/>
    </row>
    <row r="99" spans="2:11" s="1" customFormat="1" ht="18.75" customHeight="1">
      <c r="B99" s="339"/>
      <c r="C99" s="340"/>
      <c r="D99" s="340"/>
      <c r="E99" s="340"/>
      <c r="F99" s="340"/>
      <c r="G99" s="340"/>
      <c r="H99" s="340"/>
      <c r="I99" s="340"/>
      <c r="J99" s="340"/>
      <c r="K99" s="339"/>
    </row>
    <row r="100" spans="2:11" s="1" customFormat="1" ht="18.75" customHeight="1"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</row>
    <row r="101" spans="2:11" s="1" customFormat="1" ht="7.5" customHeight="1">
      <c r="B101" s="317"/>
      <c r="C101" s="318"/>
      <c r="D101" s="318"/>
      <c r="E101" s="318"/>
      <c r="F101" s="318"/>
      <c r="G101" s="318"/>
      <c r="H101" s="318"/>
      <c r="I101" s="318"/>
      <c r="J101" s="318"/>
      <c r="K101" s="319"/>
    </row>
    <row r="102" spans="2:11" s="1" customFormat="1" ht="45" customHeight="1">
      <c r="B102" s="320"/>
      <c r="C102" s="321" t="s">
        <v>671</v>
      </c>
      <c r="D102" s="321"/>
      <c r="E102" s="321"/>
      <c r="F102" s="321"/>
      <c r="G102" s="321"/>
      <c r="H102" s="321"/>
      <c r="I102" s="321"/>
      <c r="J102" s="321"/>
      <c r="K102" s="322"/>
    </row>
    <row r="103" spans="2:11" s="1" customFormat="1" ht="17.25" customHeight="1">
      <c r="B103" s="320"/>
      <c r="C103" s="323" t="s">
        <v>626</v>
      </c>
      <c r="D103" s="323"/>
      <c r="E103" s="323"/>
      <c r="F103" s="323" t="s">
        <v>627</v>
      </c>
      <c r="G103" s="324"/>
      <c r="H103" s="323" t="s">
        <v>52</v>
      </c>
      <c r="I103" s="323" t="s">
        <v>55</v>
      </c>
      <c r="J103" s="323" t="s">
        <v>628</v>
      </c>
      <c r="K103" s="322"/>
    </row>
    <row r="104" spans="2:11" s="1" customFormat="1" ht="17.25" customHeight="1">
      <c r="B104" s="320"/>
      <c r="C104" s="325" t="s">
        <v>629</v>
      </c>
      <c r="D104" s="325"/>
      <c r="E104" s="325"/>
      <c r="F104" s="326" t="s">
        <v>630</v>
      </c>
      <c r="G104" s="327"/>
      <c r="H104" s="325"/>
      <c r="I104" s="325"/>
      <c r="J104" s="325" t="s">
        <v>631</v>
      </c>
      <c r="K104" s="322"/>
    </row>
    <row r="105" spans="2:11" s="1" customFormat="1" ht="5.25" customHeight="1">
      <c r="B105" s="320"/>
      <c r="C105" s="323"/>
      <c r="D105" s="323"/>
      <c r="E105" s="323"/>
      <c r="F105" s="323"/>
      <c r="G105" s="341"/>
      <c r="H105" s="323"/>
      <c r="I105" s="323"/>
      <c r="J105" s="323"/>
      <c r="K105" s="322"/>
    </row>
    <row r="106" spans="2:11" s="1" customFormat="1" ht="15" customHeight="1">
      <c r="B106" s="320"/>
      <c r="C106" s="308" t="s">
        <v>51</v>
      </c>
      <c r="D106" s="330"/>
      <c r="E106" s="330"/>
      <c r="F106" s="331" t="s">
        <v>632</v>
      </c>
      <c r="G106" s="308"/>
      <c r="H106" s="308" t="s">
        <v>672</v>
      </c>
      <c r="I106" s="308" t="s">
        <v>634</v>
      </c>
      <c r="J106" s="308">
        <v>20</v>
      </c>
      <c r="K106" s="322"/>
    </row>
    <row r="107" spans="2:11" s="1" customFormat="1" ht="15" customHeight="1">
      <c r="B107" s="320"/>
      <c r="C107" s="308" t="s">
        <v>635</v>
      </c>
      <c r="D107" s="308"/>
      <c r="E107" s="308"/>
      <c r="F107" s="331" t="s">
        <v>632</v>
      </c>
      <c r="G107" s="308"/>
      <c r="H107" s="308" t="s">
        <v>672</v>
      </c>
      <c r="I107" s="308" t="s">
        <v>634</v>
      </c>
      <c r="J107" s="308">
        <v>120</v>
      </c>
      <c r="K107" s="322"/>
    </row>
    <row r="108" spans="2:11" s="1" customFormat="1" ht="15" customHeight="1">
      <c r="B108" s="333"/>
      <c r="C108" s="308" t="s">
        <v>637</v>
      </c>
      <c r="D108" s="308"/>
      <c r="E108" s="308"/>
      <c r="F108" s="331" t="s">
        <v>638</v>
      </c>
      <c r="G108" s="308"/>
      <c r="H108" s="308" t="s">
        <v>672</v>
      </c>
      <c r="I108" s="308" t="s">
        <v>634</v>
      </c>
      <c r="J108" s="308">
        <v>50</v>
      </c>
      <c r="K108" s="322"/>
    </row>
    <row r="109" spans="2:11" s="1" customFormat="1" ht="15" customHeight="1">
      <c r="B109" s="333"/>
      <c r="C109" s="308" t="s">
        <v>640</v>
      </c>
      <c r="D109" s="308"/>
      <c r="E109" s="308"/>
      <c r="F109" s="331" t="s">
        <v>632</v>
      </c>
      <c r="G109" s="308"/>
      <c r="H109" s="308" t="s">
        <v>672</v>
      </c>
      <c r="I109" s="308" t="s">
        <v>642</v>
      </c>
      <c r="J109" s="308"/>
      <c r="K109" s="322"/>
    </row>
    <row r="110" spans="2:11" s="1" customFormat="1" ht="15" customHeight="1">
      <c r="B110" s="333"/>
      <c r="C110" s="308" t="s">
        <v>651</v>
      </c>
      <c r="D110" s="308"/>
      <c r="E110" s="308"/>
      <c r="F110" s="331" t="s">
        <v>638</v>
      </c>
      <c r="G110" s="308"/>
      <c r="H110" s="308" t="s">
        <v>672</v>
      </c>
      <c r="I110" s="308" t="s">
        <v>634</v>
      </c>
      <c r="J110" s="308">
        <v>50</v>
      </c>
      <c r="K110" s="322"/>
    </row>
    <row r="111" spans="2:11" s="1" customFormat="1" ht="15" customHeight="1">
      <c r="B111" s="333"/>
      <c r="C111" s="308" t="s">
        <v>659</v>
      </c>
      <c r="D111" s="308"/>
      <c r="E111" s="308"/>
      <c r="F111" s="331" t="s">
        <v>638</v>
      </c>
      <c r="G111" s="308"/>
      <c r="H111" s="308" t="s">
        <v>672</v>
      </c>
      <c r="I111" s="308" t="s">
        <v>634</v>
      </c>
      <c r="J111" s="308">
        <v>50</v>
      </c>
      <c r="K111" s="322"/>
    </row>
    <row r="112" spans="2:11" s="1" customFormat="1" ht="15" customHeight="1">
      <c r="B112" s="333"/>
      <c r="C112" s="308" t="s">
        <v>657</v>
      </c>
      <c r="D112" s="308"/>
      <c r="E112" s="308"/>
      <c r="F112" s="331" t="s">
        <v>638</v>
      </c>
      <c r="G112" s="308"/>
      <c r="H112" s="308" t="s">
        <v>672</v>
      </c>
      <c r="I112" s="308" t="s">
        <v>634</v>
      </c>
      <c r="J112" s="308">
        <v>50</v>
      </c>
      <c r="K112" s="322"/>
    </row>
    <row r="113" spans="2:11" s="1" customFormat="1" ht="15" customHeight="1">
      <c r="B113" s="333"/>
      <c r="C113" s="308" t="s">
        <v>51</v>
      </c>
      <c r="D113" s="308"/>
      <c r="E113" s="308"/>
      <c r="F113" s="331" t="s">
        <v>632</v>
      </c>
      <c r="G113" s="308"/>
      <c r="H113" s="308" t="s">
        <v>673</v>
      </c>
      <c r="I113" s="308" t="s">
        <v>634</v>
      </c>
      <c r="J113" s="308">
        <v>20</v>
      </c>
      <c r="K113" s="322"/>
    </row>
    <row r="114" spans="2:11" s="1" customFormat="1" ht="15" customHeight="1">
      <c r="B114" s="333"/>
      <c r="C114" s="308" t="s">
        <v>674</v>
      </c>
      <c r="D114" s="308"/>
      <c r="E114" s="308"/>
      <c r="F114" s="331" t="s">
        <v>632</v>
      </c>
      <c r="G114" s="308"/>
      <c r="H114" s="308" t="s">
        <v>675</v>
      </c>
      <c r="I114" s="308" t="s">
        <v>634</v>
      </c>
      <c r="J114" s="308">
        <v>120</v>
      </c>
      <c r="K114" s="322"/>
    </row>
    <row r="115" spans="2:11" s="1" customFormat="1" ht="15" customHeight="1">
      <c r="B115" s="333"/>
      <c r="C115" s="308" t="s">
        <v>36</v>
      </c>
      <c r="D115" s="308"/>
      <c r="E115" s="308"/>
      <c r="F115" s="331" t="s">
        <v>632</v>
      </c>
      <c r="G115" s="308"/>
      <c r="H115" s="308" t="s">
        <v>676</v>
      </c>
      <c r="I115" s="308" t="s">
        <v>667</v>
      </c>
      <c r="J115" s="308"/>
      <c r="K115" s="322"/>
    </row>
    <row r="116" spans="2:11" s="1" customFormat="1" ht="15" customHeight="1">
      <c r="B116" s="333"/>
      <c r="C116" s="308" t="s">
        <v>46</v>
      </c>
      <c r="D116" s="308"/>
      <c r="E116" s="308"/>
      <c r="F116" s="331" t="s">
        <v>632</v>
      </c>
      <c r="G116" s="308"/>
      <c r="H116" s="308" t="s">
        <v>677</v>
      </c>
      <c r="I116" s="308" t="s">
        <v>667</v>
      </c>
      <c r="J116" s="308"/>
      <c r="K116" s="322"/>
    </row>
    <row r="117" spans="2:11" s="1" customFormat="1" ht="15" customHeight="1">
      <c r="B117" s="333"/>
      <c r="C117" s="308" t="s">
        <v>55</v>
      </c>
      <c r="D117" s="308"/>
      <c r="E117" s="308"/>
      <c r="F117" s="331" t="s">
        <v>632</v>
      </c>
      <c r="G117" s="308"/>
      <c r="H117" s="308" t="s">
        <v>678</v>
      </c>
      <c r="I117" s="308" t="s">
        <v>679</v>
      </c>
      <c r="J117" s="308"/>
      <c r="K117" s="322"/>
    </row>
    <row r="118" spans="2:11" s="1" customFormat="1" ht="15" customHeight="1">
      <c r="B118" s="336"/>
      <c r="C118" s="342"/>
      <c r="D118" s="342"/>
      <c r="E118" s="342"/>
      <c r="F118" s="342"/>
      <c r="G118" s="342"/>
      <c r="H118" s="342"/>
      <c r="I118" s="342"/>
      <c r="J118" s="342"/>
      <c r="K118" s="338"/>
    </row>
    <row r="119" spans="2:11" s="1" customFormat="1" ht="18.75" customHeight="1">
      <c r="B119" s="343"/>
      <c r="C119" s="344"/>
      <c r="D119" s="344"/>
      <c r="E119" s="344"/>
      <c r="F119" s="345"/>
      <c r="G119" s="344"/>
      <c r="H119" s="344"/>
      <c r="I119" s="344"/>
      <c r="J119" s="344"/>
      <c r="K119" s="343"/>
    </row>
    <row r="120" spans="2:11" s="1" customFormat="1" ht="18.75" customHeight="1"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</row>
    <row r="121" spans="2:11" s="1" customFormat="1" ht="7.5" customHeight="1">
      <c r="B121" s="346"/>
      <c r="C121" s="347"/>
      <c r="D121" s="347"/>
      <c r="E121" s="347"/>
      <c r="F121" s="347"/>
      <c r="G121" s="347"/>
      <c r="H121" s="347"/>
      <c r="I121" s="347"/>
      <c r="J121" s="347"/>
      <c r="K121" s="348"/>
    </row>
    <row r="122" spans="2:11" s="1" customFormat="1" ht="45" customHeight="1">
      <c r="B122" s="349"/>
      <c r="C122" s="299" t="s">
        <v>680</v>
      </c>
      <c r="D122" s="299"/>
      <c r="E122" s="299"/>
      <c r="F122" s="299"/>
      <c r="G122" s="299"/>
      <c r="H122" s="299"/>
      <c r="I122" s="299"/>
      <c r="J122" s="299"/>
      <c r="K122" s="350"/>
    </row>
    <row r="123" spans="2:11" s="1" customFormat="1" ht="17.25" customHeight="1">
      <c r="B123" s="351"/>
      <c r="C123" s="323" t="s">
        <v>626</v>
      </c>
      <c r="D123" s="323"/>
      <c r="E123" s="323"/>
      <c r="F123" s="323" t="s">
        <v>627</v>
      </c>
      <c r="G123" s="324"/>
      <c r="H123" s="323" t="s">
        <v>52</v>
      </c>
      <c r="I123" s="323" t="s">
        <v>55</v>
      </c>
      <c r="J123" s="323" t="s">
        <v>628</v>
      </c>
      <c r="K123" s="352"/>
    </row>
    <row r="124" spans="2:11" s="1" customFormat="1" ht="17.25" customHeight="1">
      <c r="B124" s="351"/>
      <c r="C124" s="325" t="s">
        <v>629</v>
      </c>
      <c r="D124" s="325"/>
      <c r="E124" s="325"/>
      <c r="F124" s="326" t="s">
        <v>630</v>
      </c>
      <c r="G124" s="327"/>
      <c r="H124" s="325"/>
      <c r="I124" s="325"/>
      <c r="J124" s="325" t="s">
        <v>631</v>
      </c>
      <c r="K124" s="352"/>
    </row>
    <row r="125" spans="2:11" s="1" customFormat="1" ht="5.25" customHeight="1">
      <c r="B125" s="353"/>
      <c r="C125" s="328"/>
      <c r="D125" s="328"/>
      <c r="E125" s="328"/>
      <c r="F125" s="328"/>
      <c r="G125" s="354"/>
      <c r="H125" s="328"/>
      <c r="I125" s="328"/>
      <c r="J125" s="328"/>
      <c r="K125" s="355"/>
    </row>
    <row r="126" spans="2:11" s="1" customFormat="1" ht="15" customHeight="1">
      <c r="B126" s="353"/>
      <c r="C126" s="308" t="s">
        <v>635</v>
      </c>
      <c r="D126" s="330"/>
      <c r="E126" s="330"/>
      <c r="F126" s="331" t="s">
        <v>632</v>
      </c>
      <c r="G126" s="308"/>
      <c r="H126" s="308" t="s">
        <v>672</v>
      </c>
      <c r="I126" s="308" t="s">
        <v>634</v>
      </c>
      <c r="J126" s="308">
        <v>120</v>
      </c>
      <c r="K126" s="356"/>
    </row>
    <row r="127" spans="2:11" s="1" customFormat="1" ht="15" customHeight="1">
      <c r="B127" s="353"/>
      <c r="C127" s="308" t="s">
        <v>681</v>
      </c>
      <c r="D127" s="308"/>
      <c r="E127" s="308"/>
      <c r="F127" s="331" t="s">
        <v>632</v>
      </c>
      <c r="G127" s="308"/>
      <c r="H127" s="308" t="s">
        <v>682</v>
      </c>
      <c r="I127" s="308" t="s">
        <v>634</v>
      </c>
      <c r="J127" s="308" t="s">
        <v>683</v>
      </c>
      <c r="K127" s="356"/>
    </row>
    <row r="128" spans="2:11" s="1" customFormat="1" ht="15" customHeight="1">
      <c r="B128" s="353"/>
      <c r="C128" s="308" t="s">
        <v>83</v>
      </c>
      <c r="D128" s="308"/>
      <c r="E128" s="308"/>
      <c r="F128" s="331" t="s">
        <v>632</v>
      </c>
      <c r="G128" s="308"/>
      <c r="H128" s="308" t="s">
        <v>684</v>
      </c>
      <c r="I128" s="308" t="s">
        <v>634</v>
      </c>
      <c r="J128" s="308" t="s">
        <v>683</v>
      </c>
      <c r="K128" s="356"/>
    </row>
    <row r="129" spans="2:11" s="1" customFormat="1" ht="15" customHeight="1">
      <c r="B129" s="353"/>
      <c r="C129" s="308" t="s">
        <v>643</v>
      </c>
      <c r="D129" s="308"/>
      <c r="E129" s="308"/>
      <c r="F129" s="331" t="s">
        <v>638</v>
      </c>
      <c r="G129" s="308"/>
      <c r="H129" s="308" t="s">
        <v>644</v>
      </c>
      <c r="I129" s="308" t="s">
        <v>634</v>
      </c>
      <c r="J129" s="308">
        <v>15</v>
      </c>
      <c r="K129" s="356"/>
    </row>
    <row r="130" spans="2:11" s="1" customFormat="1" ht="15" customHeight="1">
      <c r="B130" s="353"/>
      <c r="C130" s="334" t="s">
        <v>645</v>
      </c>
      <c r="D130" s="334"/>
      <c r="E130" s="334"/>
      <c r="F130" s="335" t="s">
        <v>638</v>
      </c>
      <c r="G130" s="334"/>
      <c r="H130" s="334" t="s">
        <v>646</v>
      </c>
      <c r="I130" s="334" t="s">
        <v>634</v>
      </c>
      <c r="J130" s="334">
        <v>15</v>
      </c>
      <c r="K130" s="356"/>
    </row>
    <row r="131" spans="2:11" s="1" customFormat="1" ht="15" customHeight="1">
      <c r="B131" s="353"/>
      <c r="C131" s="334" t="s">
        <v>647</v>
      </c>
      <c r="D131" s="334"/>
      <c r="E131" s="334"/>
      <c r="F131" s="335" t="s">
        <v>638</v>
      </c>
      <c r="G131" s="334"/>
      <c r="H131" s="334" t="s">
        <v>648</v>
      </c>
      <c r="I131" s="334" t="s">
        <v>634</v>
      </c>
      <c r="J131" s="334">
        <v>20</v>
      </c>
      <c r="K131" s="356"/>
    </row>
    <row r="132" spans="2:11" s="1" customFormat="1" ht="15" customHeight="1">
      <c r="B132" s="353"/>
      <c r="C132" s="334" t="s">
        <v>649</v>
      </c>
      <c r="D132" s="334"/>
      <c r="E132" s="334"/>
      <c r="F132" s="335" t="s">
        <v>638</v>
      </c>
      <c r="G132" s="334"/>
      <c r="H132" s="334" t="s">
        <v>650</v>
      </c>
      <c r="I132" s="334" t="s">
        <v>634</v>
      </c>
      <c r="J132" s="334">
        <v>20</v>
      </c>
      <c r="K132" s="356"/>
    </row>
    <row r="133" spans="2:11" s="1" customFormat="1" ht="15" customHeight="1">
      <c r="B133" s="353"/>
      <c r="C133" s="308" t="s">
        <v>637</v>
      </c>
      <c r="D133" s="308"/>
      <c r="E133" s="308"/>
      <c r="F133" s="331" t="s">
        <v>638</v>
      </c>
      <c r="G133" s="308"/>
      <c r="H133" s="308" t="s">
        <v>672</v>
      </c>
      <c r="I133" s="308" t="s">
        <v>634</v>
      </c>
      <c r="J133" s="308">
        <v>50</v>
      </c>
      <c r="K133" s="356"/>
    </row>
    <row r="134" spans="2:11" s="1" customFormat="1" ht="15" customHeight="1">
      <c r="B134" s="353"/>
      <c r="C134" s="308" t="s">
        <v>651</v>
      </c>
      <c r="D134" s="308"/>
      <c r="E134" s="308"/>
      <c r="F134" s="331" t="s">
        <v>638</v>
      </c>
      <c r="G134" s="308"/>
      <c r="H134" s="308" t="s">
        <v>672</v>
      </c>
      <c r="I134" s="308" t="s">
        <v>634</v>
      </c>
      <c r="J134" s="308">
        <v>50</v>
      </c>
      <c r="K134" s="356"/>
    </row>
    <row r="135" spans="2:11" s="1" customFormat="1" ht="15" customHeight="1">
      <c r="B135" s="353"/>
      <c r="C135" s="308" t="s">
        <v>657</v>
      </c>
      <c r="D135" s="308"/>
      <c r="E135" s="308"/>
      <c r="F135" s="331" t="s">
        <v>638</v>
      </c>
      <c r="G135" s="308"/>
      <c r="H135" s="308" t="s">
        <v>672</v>
      </c>
      <c r="I135" s="308" t="s">
        <v>634</v>
      </c>
      <c r="J135" s="308">
        <v>50</v>
      </c>
      <c r="K135" s="356"/>
    </row>
    <row r="136" spans="2:11" s="1" customFormat="1" ht="15" customHeight="1">
      <c r="B136" s="353"/>
      <c r="C136" s="308" t="s">
        <v>659</v>
      </c>
      <c r="D136" s="308"/>
      <c r="E136" s="308"/>
      <c r="F136" s="331" t="s">
        <v>638</v>
      </c>
      <c r="G136" s="308"/>
      <c r="H136" s="308" t="s">
        <v>672</v>
      </c>
      <c r="I136" s="308" t="s">
        <v>634</v>
      </c>
      <c r="J136" s="308">
        <v>50</v>
      </c>
      <c r="K136" s="356"/>
    </row>
    <row r="137" spans="2:11" s="1" customFormat="1" ht="15" customHeight="1">
      <c r="B137" s="353"/>
      <c r="C137" s="308" t="s">
        <v>660</v>
      </c>
      <c r="D137" s="308"/>
      <c r="E137" s="308"/>
      <c r="F137" s="331" t="s">
        <v>638</v>
      </c>
      <c r="G137" s="308"/>
      <c r="H137" s="308" t="s">
        <v>685</v>
      </c>
      <c r="I137" s="308" t="s">
        <v>634</v>
      </c>
      <c r="J137" s="308">
        <v>255</v>
      </c>
      <c r="K137" s="356"/>
    </row>
    <row r="138" spans="2:11" s="1" customFormat="1" ht="15" customHeight="1">
      <c r="B138" s="353"/>
      <c r="C138" s="308" t="s">
        <v>662</v>
      </c>
      <c r="D138" s="308"/>
      <c r="E138" s="308"/>
      <c r="F138" s="331" t="s">
        <v>632</v>
      </c>
      <c r="G138" s="308"/>
      <c r="H138" s="308" t="s">
        <v>686</v>
      </c>
      <c r="I138" s="308" t="s">
        <v>664</v>
      </c>
      <c r="J138" s="308"/>
      <c r="K138" s="356"/>
    </row>
    <row r="139" spans="2:11" s="1" customFormat="1" ht="15" customHeight="1">
      <c r="B139" s="353"/>
      <c r="C139" s="308" t="s">
        <v>665</v>
      </c>
      <c r="D139" s="308"/>
      <c r="E139" s="308"/>
      <c r="F139" s="331" t="s">
        <v>632</v>
      </c>
      <c r="G139" s="308"/>
      <c r="H139" s="308" t="s">
        <v>687</v>
      </c>
      <c r="I139" s="308" t="s">
        <v>667</v>
      </c>
      <c r="J139" s="308"/>
      <c r="K139" s="356"/>
    </row>
    <row r="140" spans="2:11" s="1" customFormat="1" ht="15" customHeight="1">
      <c r="B140" s="353"/>
      <c r="C140" s="308" t="s">
        <v>668</v>
      </c>
      <c r="D140" s="308"/>
      <c r="E140" s="308"/>
      <c r="F140" s="331" t="s">
        <v>632</v>
      </c>
      <c r="G140" s="308"/>
      <c r="H140" s="308" t="s">
        <v>668</v>
      </c>
      <c r="I140" s="308" t="s">
        <v>667</v>
      </c>
      <c r="J140" s="308"/>
      <c r="K140" s="356"/>
    </row>
    <row r="141" spans="2:11" s="1" customFormat="1" ht="15" customHeight="1">
      <c r="B141" s="353"/>
      <c r="C141" s="308" t="s">
        <v>36</v>
      </c>
      <c r="D141" s="308"/>
      <c r="E141" s="308"/>
      <c r="F141" s="331" t="s">
        <v>632</v>
      </c>
      <c r="G141" s="308"/>
      <c r="H141" s="308" t="s">
        <v>688</v>
      </c>
      <c r="I141" s="308" t="s">
        <v>667</v>
      </c>
      <c r="J141" s="308"/>
      <c r="K141" s="356"/>
    </row>
    <row r="142" spans="2:11" s="1" customFormat="1" ht="15" customHeight="1">
      <c r="B142" s="353"/>
      <c r="C142" s="308" t="s">
        <v>689</v>
      </c>
      <c r="D142" s="308"/>
      <c r="E142" s="308"/>
      <c r="F142" s="331" t="s">
        <v>632</v>
      </c>
      <c r="G142" s="308"/>
      <c r="H142" s="308" t="s">
        <v>690</v>
      </c>
      <c r="I142" s="308" t="s">
        <v>667</v>
      </c>
      <c r="J142" s="308"/>
      <c r="K142" s="356"/>
    </row>
    <row r="143" spans="2:11" s="1" customFormat="1" ht="15" customHeight="1">
      <c r="B143" s="357"/>
      <c r="C143" s="358"/>
      <c r="D143" s="358"/>
      <c r="E143" s="358"/>
      <c r="F143" s="358"/>
      <c r="G143" s="358"/>
      <c r="H143" s="358"/>
      <c r="I143" s="358"/>
      <c r="J143" s="358"/>
      <c r="K143" s="359"/>
    </row>
    <row r="144" spans="2:11" s="1" customFormat="1" ht="18.75" customHeight="1">
      <c r="B144" s="344"/>
      <c r="C144" s="344"/>
      <c r="D144" s="344"/>
      <c r="E144" s="344"/>
      <c r="F144" s="345"/>
      <c r="G144" s="344"/>
      <c r="H144" s="344"/>
      <c r="I144" s="344"/>
      <c r="J144" s="344"/>
      <c r="K144" s="344"/>
    </row>
    <row r="145" spans="2:11" s="1" customFormat="1" ht="18.75" customHeight="1"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</row>
    <row r="146" spans="2:11" s="1" customFormat="1" ht="7.5" customHeight="1">
      <c r="B146" s="317"/>
      <c r="C146" s="318"/>
      <c r="D146" s="318"/>
      <c r="E146" s="318"/>
      <c r="F146" s="318"/>
      <c r="G146" s="318"/>
      <c r="H146" s="318"/>
      <c r="I146" s="318"/>
      <c r="J146" s="318"/>
      <c r="K146" s="319"/>
    </row>
    <row r="147" spans="2:11" s="1" customFormat="1" ht="45" customHeight="1">
      <c r="B147" s="320"/>
      <c r="C147" s="321" t="s">
        <v>691</v>
      </c>
      <c r="D147" s="321"/>
      <c r="E147" s="321"/>
      <c r="F147" s="321"/>
      <c r="G147" s="321"/>
      <c r="H147" s="321"/>
      <c r="I147" s="321"/>
      <c r="J147" s="321"/>
      <c r="K147" s="322"/>
    </row>
    <row r="148" spans="2:11" s="1" customFormat="1" ht="17.25" customHeight="1">
      <c r="B148" s="320"/>
      <c r="C148" s="323" t="s">
        <v>626</v>
      </c>
      <c r="D148" s="323"/>
      <c r="E148" s="323"/>
      <c r="F148" s="323" t="s">
        <v>627</v>
      </c>
      <c r="G148" s="324"/>
      <c r="H148" s="323" t="s">
        <v>52</v>
      </c>
      <c r="I148" s="323" t="s">
        <v>55</v>
      </c>
      <c r="J148" s="323" t="s">
        <v>628</v>
      </c>
      <c r="K148" s="322"/>
    </row>
    <row r="149" spans="2:11" s="1" customFormat="1" ht="17.25" customHeight="1">
      <c r="B149" s="320"/>
      <c r="C149" s="325" t="s">
        <v>629</v>
      </c>
      <c r="D149" s="325"/>
      <c r="E149" s="325"/>
      <c r="F149" s="326" t="s">
        <v>630</v>
      </c>
      <c r="G149" s="327"/>
      <c r="H149" s="325"/>
      <c r="I149" s="325"/>
      <c r="J149" s="325" t="s">
        <v>631</v>
      </c>
      <c r="K149" s="322"/>
    </row>
    <row r="150" spans="2:11" s="1" customFormat="1" ht="5.25" customHeight="1">
      <c r="B150" s="333"/>
      <c r="C150" s="328"/>
      <c r="D150" s="328"/>
      <c r="E150" s="328"/>
      <c r="F150" s="328"/>
      <c r="G150" s="329"/>
      <c r="H150" s="328"/>
      <c r="I150" s="328"/>
      <c r="J150" s="328"/>
      <c r="K150" s="356"/>
    </row>
    <row r="151" spans="2:11" s="1" customFormat="1" ht="15" customHeight="1">
      <c r="B151" s="333"/>
      <c r="C151" s="360" t="s">
        <v>635</v>
      </c>
      <c r="D151" s="308"/>
      <c r="E151" s="308"/>
      <c r="F151" s="361" t="s">
        <v>632</v>
      </c>
      <c r="G151" s="308"/>
      <c r="H151" s="360" t="s">
        <v>672</v>
      </c>
      <c r="I151" s="360" t="s">
        <v>634</v>
      </c>
      <c r="J151" s="360">
        <v>120</v>
      </c>
      <c r="K151" s="356"/>
    </row>
    <row r="152" spans="2:11" s="1" customFormat="1" ht="15" customHeight="1">
      <c r="B152" s="333"/>
      <c r="C152" s="360" t="s">
        <v>681</v>
      </c>
      <c r="D152" s="308"/>
      <c r="E152" s="308"/>
      <c r="F152" s="361" t="s">
        <v>632</v>
      </c>
      <c r="G152" s="308"/>
      <c r="H152" s="360" t="s">
        <v>692</v>
      </c>
      <c r="I152" s="360" t="s">
        <v>634</v>
      </c>
      <c r="J152" s="360" t="s">
        <v>683</v>
      </c>
      <c r="K152" s="356"/>
    </row>
    <row r="153" spans="2:11" s="1" customFormat="1" ht="15" customHeight="1">
      <c r="B153" s="333"/>
      <c r="C153" s="360" t="s">
        <v>83</v>
      </c>
      <c r="D153" s="308"/>
      <c r="E153" s="308"/>
      <c r="F153" s="361" t="s">
        <v>632</v>
      </c>
      <c r="G153" s="308"/>
      <c r="H153" s="360" t="s">
        <v>693</v>
      </c>
      <c r="I153" s="360" t="s">
        <v>634</v>
      </c>
      <c r="J153" s="360" t="s">
        <v>683</v>
      </c>
      <c r="K153" s="356"/>
    </row>
    <row r="154" spans="2:11" s="1" customFormat="1" ht="15" customHeight="1">
      <c r="B154" s="333"/>
      <c r="C154" s="360" t="s">
        <v>637</v>
      </c>
      <c r="D154" s="308"/>
      <c r="E154" s="308"/>
      <c r="F154" s="361" t="s">
        <v>638</v>
      </c>
      <c r="G154" s="308"/>
      <c r="H154" s="360" t="s">
        <v>672</v>
      </c>
      <c r="I154" s="360" t="s">
        <v>634</v>
      </c>
      <c r="J154" s="360">
        <v>50</v>
      </c>
      <c r="K154" s="356"/>
    </row>
    <row r="155" spans="2:11" s="1" customFormat="1" ht="15" customHeight="1">
      <c r="B155" s="333"/>
      <c r="C155" s="360" t="s">
        <v>640</v>
      </c>
      <c r="D155" s="308"/>
      <c r="E155" s="308"/>
      <c r="F155" s="361" t="s">
        <v>632</v>
      </c>
      <c r="G155" s="308"/>
      <c r="H155" s="360" t="s">
        <v>672</v>
      </c>
      <c r="I155" s="360" t="s">
        <v>642</v>
      </c>
      <c r="J155" s="360"/>
      <c r="K155" s="356"/>
    </row>
    <row r="156" spans="2:11" s="1" customFormat="1" ht="15" customHeight="1">
      <c r="B156" s="333"/>
      <c r="C156" s="360" t="s">
        <v>651</v>
      </c>
      <c r="D156" s="308"/>
      <c r="E156" s="308"/>
      <c r="F156" s="361" t="s">
        <v>638</v>
      </c>
      <c r="G156" s="308"/>
      <c r="H156" s="360" t="s">
        <v>672</v>
      </c>
      <c r="I156" s="360" t="s">
        <v>634</v>
      </c>
      <c r="J156" s="360">
        <v>50</v>
      </c>
      <c r="K156" s="356"/>
    </row>
    <row r="157" spans="2:11" s="1" customFormat="1" ht="15" customHeight="1">
      <c r="B157" s="333"/>
      <c r="C157" s="360" t="s">
        <v>659</v>
      </c>
      <c r="D157" s="308"/>
      <c r="E157" s="308"/>
      <c r="F157" s="361" t="s">
        <v>638</v>
      </c>
      <c r="G157" s="308"/>
      <c r="H157" s="360" t="s">
        <v>672</v>
      </c>
      <c r="I157" s="360" t="s">
        <v>634</v>
      </c>
      <c r="J157" s="360">
        <v>50</v>
      </c>
      <c r="K157" s="356"/>
    </row>
    <row r="158" spans="2:11" s="1" customFormat="1" ht="15" customHeight="1">
      <c r="B158" s="333"/>
      <c r="C158" s="360" t="s">
        <v>657</v>
      </c>
      <c r="D158" s="308"/>
      <c r="E158" s="308"/>
      <c r="F158" s="361" t="s">
        <v>638</v>
      </c>
      <c r="G158" s="308"/>
      <c r="H158" s="360" t="s">
        <v>672</v>
      </c>
      <c r="I158" s="360" t="s">
        <v>634</v>
      </c>
      <c r="J158" s="360">
        <v>50</v>
      </c>
      <c r="K158" s="356"/>
    </row>
    <row r="159" spans="2:11" s="1" customFormat="1" ht="15" customHeight="1">
      <c r="B159" s="333"/>
      <c r="C159" s="360" t="s">
        <v>94</v>
      </c>
      <c r="D159" s="308"/>
      <c r="E159" s="308"/>
      <c r="F159" s="361" t="s">
        <v>632</v>
      </c>
      <c r="G159" s="308"/>
      <c r="H159" s="360" t="s">
        <v>694</v>
      </c>
      <c r="I159" s="360" t="s">
        <v>634</v>
      </c>
      <c r="J159" s="360" t="s">
        <v>695</v>
      </c>
      <c r="K159" s="356"/>
    </row>
    <row r="160" spans="2:11" s="1" customFormat="1" ht="15" customHeight="1">
      <c r="B160" s="333"/>
      <c r="C160" s="360" t="s">
        <v>696</v>
      </c>
      <c r="D160" s="308"/>
      <c r="E160" s="308"/>
      <c r="F160" s="361" t="s">
        <v>632</v>
      </c>
      <c r="G160" s="308"/>
      <c r="H160" s="360" t="s">
        <v>697</v>
      </c>
      <c r="I160" s="360" t="s">
        <v>667</v>
      </c>
      <c r="J160" s="360"/>
      <c r="K160" s="356"/>
    </row>
    <row r="161" spans="2:11" s="1" customFormat="1" ht="15" customHeight="1">
      <c r="B161" s="362"/>
      <c r="C161" s="342"/>
      <c r="D161" s="342"/>
      <c r="E161" s="342"/>
      <c r="F161" s="342"/>
      <c r="G161" s="342"/>
      <c r="H161" s="342"/>
      <c r="I161" s="342"/>
      <c r="J161" s="342"/>
      <c r="K161" s="363"/>
    </row>
    <row r="162" spans="2:11" s="1" customFormat="1" ht="18.75" customHeight="1">
      <c r="B162" s="344"/>
      <c r="C162" s="354"/>
      <c r="D162" s="354"/>
      <c r="E162" s="354"/>
      <c r="F162" s="364"/>
      <c r="G162" s="354"/>
      <c r="H162" s="354"/>
      <c r="I162" s="354"/>
      <c r="J162" s="354"/>
      <c r="K162" s="344"/>
    </row>
    <row r="163" spans="2:11" s="1" customFormat="1" ht="18.75" customHeight="1"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</row>
    <row r="164" spans="2:11" s="1" customFormat="1" ht="7.5" customHeight="1">
      <c r="B164" s="295"/>
      <c r="C164" s="296"/>
      <c r="D164" s="296"/>
      <c r="E164" s="296"/>
      <c r="F164" s="296"/>
      <c r="G164" s="296"/>
      <c r="H164" s="296"/>
      <c r="I164" s="296"/>
      <c r="J164" s="296"/>
      <c r="K164" s="297"/>
    </row>
    <row r="165" spans="2:11" s="1" customFormat="1" ht="45" customHeight="1">
      <c r="B165" s="298"/>
      <c r="C165" s="299" t="s">
        <v>698</v>
      </c>
      <c r="D165" s="299"/>
      <c r="E165" s="299"/>
      <c r="F165" s="299"/>
      <c r="G165" s="299"/>
      <c r="H165" s="299"/>
      <c r="I165" s="299"/>
      <c r="J165" s="299"/>
      <c r="K165" s="300"/>
    </row>
    <row r="166" spans="2:11" s="1" customFormat="1" ht="17.25" customHeight="1">
      <c r="B166" s="298"/>
      <c r="C166" s="323" t="s">
        <v>626</v>
      </c>
      <c r="D166" s="323"/>
      <c r="E166" s="323"/>
      <c r="F166" s="323" t="s">
        <v>627</v>
      </c>
      <c r="G166" s="365"/>
      <c r="H166" s="366" t="s">
        <v>52</v>
      </c>
      <c r="I166" s="366" t="s">
        <v>55</v>
      </c>
      <c r="J166" s="323" t="s">
        <v>628</v>
      </c>
      <c r="K166" s="300"/>
    </row>
    <row r="167" spans="2:11" s="1" customFormat="1" ht="17.25" customHeight="1">
      <c r="B167" s="301"/>
      <c r="C167" s="325" t="s">
        <v>629</v>
      </c>
      <c r="D167" s="325"/>
      <c r="E167" s="325"/>
      <c r="F167" s="326" t="s">
        <v>630</v>
      </c>
      <c r="G167" s="367"/>
      <c r="H167" s="368"/>
      <c r="I167" s="368"/>
      <c r="J167" s="325" t="s">
        <v>631</v>
      </c>
      <c r="K167" s="303"/>
    </row>
    <row r="168" spans="2:11" s="1" customFormat="1" ht="5.25" customHeight="1">
      <c r="B168" s="333"/>
      <c r="C168" s="328"/>
      <c r="D168" s="328"/>
      <c r="E168" s="328"/>
      <c r="F168" s="328"/>
      <c r="G168" s="329"/>
      <c r="H168" s="328"/>
      <c r="I168" s="328"/>
      <c r="J168" s="328"/>
      <c r="K168" s="356"/>
    </row>
    <row r="169" spans="2:11" s="1" customFormat="1" ht="15" customHeight="1">
      <c r="B169" s="333"/>
      <c r="C169" s="308" t="s">
        <v>635</v>
      </c>
      <c r="D169" s="308"/>
      <c r="E169" s="308"/>
      <c r="F169" s="331" t="s">
        <v>632</v>
      </c>
      <c r="G169" s="308"/>
      <c r="H169" s="308" t="s">
        <v>672</v>
      </c>
      <c r="I169" s="308" t="s">
        <v>634</v>
      </c>
      <c r="J169" s="308">
        <v>120</v>
      </c>
      <c r="K169" s="356"/>
    </row>
    <row r="170" spans="2:11" s="1" customFormat="1" ht="15" customHeight="1">
      <c r="B170" s="333"/>
      <c r="C170" s="308" t="s">
        <v>681</v>
      </c>
      <c r="D170" s="308"/>
      <c r="E170" s="308"/>
      <c r="F170" s="331" t="s">
        <v>632</v>
      </c>
      <c r="G170" s="308"/>
      <c r="H170" s="308" t="s">
        <v>682</v>
      </c>
      <c r="I170" s="308" t="s">
        <v>634</v>
      </c>
      <c r="J170" s="308" t="s">
        <v>683</v>
      </c>
      <c r="K170" s="356"/>
    </row>
    <row r="171" spans="2:11" s="1" customFormat="1" ht="15" customHeight="1">
      <c r="B171" s="333"/>
      <c r="C171" s="308" t="s">
        <v>83</v>
      </c>
      <c r="D171" s="308"/>
      <c r="E171" s="308"/>
      <c r="F171" s="331" t="s">
        <v>632</v>
      </c>
      <c r="G171" s="308"/>
      <c r="H171" s="308" t="s">
        <v>699</v>
      </c>
      <c r="I171" s="308" t="s">
        <v>634</v>
      </c>
      <c r="J171" s="308" t="s">
        <v>683</v>
      </c>
      <c r="K171" s="356"/>
    </row>
    <row r="172" spans="2:11" s="1" customFormat="1" ht="15" customHeight="1">
      <c r="B172" s="333"/>
      <c r="C172" s="308" t="s">
        <v>637</v>
      </c>
      <c r="D172" s="308"/>
      <c r="E172" s="308"/>
      <c r="F172" s="331" t="s">
        <v>638</v>
      </c>
      <c r="G172" s="308"/>
      <c r="H172" s="308" t="s">
        <v>699</v>
      </c>
      <c r="I172" s="308" t="s">
        <v>634</v>
      </c>
      <c r="J172" s="308">
        <v>50</v>
      </c>
      <c r="K172" s="356"/>
    </row>
    <row r="173" spans="2:11" s="1" customFormat="1" ht="15" customHeight="1">
      <c r="B173" s="333"/>
      <c r="C173" s="308" t="s">
        <v>640</v>
      </c>
      <c r="D173" s="308"/>
      <c r="E173" s="308"/>
      <c r="F173" s="331" t="s">
        <v>632</v>
      </c>
      <c r="G173" s="308"/>
      <c r="H173" s="308" t="s">
        <v>699</v>
      </c>
      <c r="I173" s="308" t="s">
        <v>642</v>
      </c>
      <c r="J173" s="308"/>
      <c r="K173" s="356"/>
    </row>
    <row r="174" spans="2:11" s="1" customFormat="1" ht="15" customHeight="1">
      <c r="B174" s="333"/>
      <c r="C174" s="308" t="s">
        <v>651</v>
      </c>
      <c r="D174" s="308"/>
      <c r="E174" s="308"/>
      <c r="F174" s="331" t="s">
        <v>638</v>
      </c>
      <c r="G174" s="308"/>
      <c r="H174" s="308" t="s">
        <v>699</v>
      </c>
      <c r="I174" s="308" t="s">
        <v>634</v>
      </c>
      <c r="J174" s="308">
        <v>50</v>
      </c>
      <c r="K174" s="356"/>
    </row>
    <row r="175" spans="2:11" s="1" customFormat="1" ht="15" customHeight="1">
      <c r="B175" s="333"/>
      <c r="C175" s="308" t="s">
        <v>659</v>
      </c>
      <c r="D175" s="308"/>
      <c r="E175" s="308"/>
      <c r="F175" s="331" t="s">
        <v>638</v>
      </c>
      <c r="G175" s="308"/>
      <c r="H175" s="308" t="s">
        <v>699</v>
      </c>
      <c r="I175" s="308" t="s">
        <v>634</v>
      </c>
      <c r="J175" s="308">
        <v>50</v>
      </c>
      <c r="K175" s="356"/>
    </row>
    <row r="176" spans="2:11" s="1" customFormat="1" ht="15" customHeight="1">
      <c r="B176" s="333"/>
      <c r="C176" s="308" t="s">
        <v>657</v>
      </c>
      <c r="D176" s="308"/>
      <c r="E176" s="308"/>
      <c r="F176" s="331" t="s">
        <v>638</v>
      </c>
      <c r="G176" s="308"/>
      <c r="H176" s="308" t="s">
        <v>699</v>
      </c>
      <c r="I176" s="308" t="s">
        <v>634</v>
      </c>
      <c r="J176" s="308">
        <v>50</v>
      </c>
      <c r="K176" s="356"/>
    </row>
    <row r="177" spans="2:11" s="1" customFormat="1" ht="15" customHeight="1">
      <c r="B177" s="333"/>
      <c r="C177" s="308" t="s">
        <v>109</v>
      </c>
      <c r="D177" s="308"/>
      <c r="E177" s="308"/>
      <c r="F177" s="331" t="s">
        <v>632</v>
      </c>
      <c r="G177" s="308"/>
      <c r="H177" s="308" t="s">
        <v>700</v>
      </c>
      <c r="I177" s="308" t="s">
        <v>701</v>
      </c>
      <c r="J177" s="308"/>
      <c r="K177" s="356"/>
    </row>
    <row r="178" spans="2:11" s="1" customFormat="1" ht="15" customHeight="1">
      <c r="B178" s="333"/>
      <c r="C178" s="308" t="s">
        <v>55</v>
      </c>
      <c r="D178" s="308"/>
      <c r="E178" s="308"/>
      <c r="F178" s="331" t="s">
        <v>632</v>
      </c>
      <c r="G178" s="308"/>
      <c r="H178" s="308" t="s">
        <v>702</v>
      </c>
      <c r="I178" s="308" t="s">
        <v>703</v>
      </c>
      <c r="J178" s="308">
        <v>1</v>
      </c>
      <c r="K178" s="356"/>
    </row>
    <row r="179" spans="2:11" s="1" customFormat="1" ht="15" customHeight="1">
      <c r="B179" s="333"/>
      <c r="C179" s="308" t="s">
        <v>51</v>
      </c>
      <c r="D179" s="308"/>
      <c r="E179" s="308"/>
      <c r="F179" s="331" t="s">
        <v>632</v>
      </c>
      <c r="G179" s="308"/>
      <c r="H179" s="308" t="s">
        <v>704</v>
      </c>
      <c r="I179" s="308" t="s">
        <v>634</v>
      </c>
      <c r="J179" s="308">
        <v>20</v>
      </c>
      <c r="K179" s="356"/>
    </row>
    <row r="180" spans="2:11" s="1" customFormat="1" ht="15" customHeight="1">
      <c r="B180" s="333"/>
      <c r="C180" s="308" t="s">
        <v>52</v>
      </c>
      <c r="D180" s="308"/>
      <c r="E180" s="308"/>
      <c r="F180" s="331" t="s">
        <v>632</v>
      </c>
      <c r="G180" s="308"/>
      <c r="H180" s="308" t="s">
        <v>705</v>
      </c>
      <c r="I180" s="308" t="s">
        <v>634</v>
      </c>
      <c r="J180" s="308">
        <v>255</v>
      </c>
      <c r="K180" s="356"/>
    </row>
    <row r="181" spans="2:11" s="1" customFormat="1" ht="15" customHeight="1">
      <c r="B181" s="333"/>
      <c r="C181" s="308" t="s">
        <v>110</v>
      </c>
      <c r="D181" s="308"/>
      <c r="E181" s="308"/>
      <c r="F181" s="331" t="s">
        <v>632</v>
      </c>
      <c r="G181" s="308"/>
      <c r="H181" s="308" t="s">
        <v>596</v>
      </c>
      <c r="I181" s="308" t="s">
        <v>634</v>
      </c>
      <c r="J181" s="308">
        <v>10</v>
      </c>
      <c r="K181" s="356"/>
    </row>
    <row r="182" spans="2:11" s="1" customFormat="1" ht="15" customHeight="1">
      <c r="B182" s="333"/>
      <c r="C182" s="308" t="s">
        <v>111</v>
      </c>
      <c r="D182" s="308"/>
      <c r="E182" s="308"/>
      <c r="F182" s="331" t="s">
        <v>632</v>
      </c>
      <c r="G182" s="308"/>
      <c r="H182" s="308" t="s">
        <v>706</v>
      </c>
      <c r="I182" s="308" t="s">
        <v>667</v>
      </c>
      <c r="J182" s="308"/>
      <c r="K182" s="356"/>
    </row>
    <row r="183" spans="2:11" s="1" customFormat="1" ht="15" customHeight="1">
      <c r="B183" s="333"/>
      <c r="C183" s="308" t="s">
        <v>707</v>
      </c>
      <c r="D183" s="308"/>
      <c r="E183" s="308"/>
      <c r="F183" s="331" t="s">
        <v>632</v>
      </c>
      <c r="G183" s="308"/>
      <c r="H183" s="308" t="s">
        <v>708</v>
      </c>
      <c r="I183" s="308" t="s">
        <v>667</v>
      </c>
      <c r="J183" s="308"/>
      <c r="K183" s="356"/>
    </row>
    <row r="184" spans="2:11" s="1" customFormat="1" ht="15" customHeight="1">
      <c r="B184" s="333"/>
      <c r="C184" s="308" t="s">
        <v>696</v>
      </c>
      <c r="D184" s="308"/>
      <c r="E184" s="308"/>
      <c r="F184" s="331" t="s">
        <v>632</v>
      </c>
      <c r="G184" s="308"/>
      <c r="H184" s="308" t="s">
        <v>709</v>
      </c>
      <c r="I184" s="308" t="s">
        <v>667</v>
      </c>
      <c r="J184" s="308"/>
      <c r="K184" s="356"/>
    </row>
    <row r="185" spans="2:11" s="1" customFormat="1" ht="15" customHeight="1">
      <c r="B185" s="333"/>
      <c r="C185" s="308" t="s">
        <v>113</v>
      </c>
      <c r="D185" s="308"/>
      <c r="E185" s="308"/>
      <c r="F185" s="331" t="s">
        <v>638</v>
      </c>
      <c r="G185" s="308"/>
      <c r="H185" s="308" t="s">
        <v>710</v>
      </c>
      <c r="I185" s="308" t="s">
        <v>634</v>
      </c>
      <c r="J185" s="308">
        <v>50</v>
      </c>
      <c r="K185" s="356"/>
    </row>
    <row r="186" spans="2:11" s="1" customFormat="1" ht="15" customHeight="1">
      <c r="B186" s="333"/>
      <c r="C186" s="308" t="s">
        <v>711</v>
      </c>
      <c r="D186" s="308"/>
      <c r="E186" s="308"/>
      <c r="F186" s="331" t="s">
        <v>638</v>
      </c>
      <c r="G186" s="308"/>
      <c r="H186" s="308" t="s">
        <v>712</v>
      </c>
      <c r="I186" s="308" t="s">
        <v>713</v>
      </c>
      <c r="J186" s="308"/>
      <c r="K186" s="356"/>
    </row>
    <row r="187" spans="2:11" s="1" customFormat="1" ht="15" customHeight="1">
      <c r="B187" s="333"/>
      <c r="C187" s="308" t="s">
        <v>714</v>
      </c>
      <c r="D187" s="308"/>
      <c r="E187" s="308"/>
      <c r="F187" s="331" t="s">
        <v>638</v>
      </c>
      <c r="G187" s="308"/>
      <c r="H187" s="308" t="s">
        <v>715</v>
      </c>
      <c r="I187" s="308" t="s">
        <v>713</v>
      </c>
      <c r="J187" s="308"/>
      <c r="K187" s="356"/>
    </row>
    <row r="188" spans="2:11" s="1" customFormat="1" ht="15" customHeight="1">
      <c r="B188" s="333"/>
      <c r="C188" s="308" t="s">
        <v>716</v>
      </c>
      <c r="D188" s="308"/>
      <c r="E188" s="308"/>
      <c r="F188" s="331" t="s">
        <v>638</v>
      </c>
      <c r="G188" s="308"/>
      <c r="H188" s="308" t="s">
        <v>717</v>
      </c>
      <c r="I188" s="308" t="s">
        <v>713</v>
      </c>
      <c r="J188" s="308"/>
      <c r="K188" s="356"/>
    </row>
    <row r="189" spans="2:11" s="1" customFormat="1" ht="15" customHeight="1">
      <c r="B189" s="333"/>
      <c r="C189" s="369" t="s">
        <v>718</v>
      </c>
      <c r="D189" s="308"/>
      <c r="E189" s="308"/>
      <c r="F189" s="331" t="s">
        <v>638</v>
      </c>
      <c r="G189" s="308"/>
      <c r="H189" s="308" t="s">
        <v>719</v>
      </c>
      <c r="I189" s="308" t="s">
        <v>720</v>
      </c>
      <c r="J189" s="370" t="s">
        <v>721</v>
      </c>
      <c r="K189" s="356"/>
    </row>
    <row r="190" spans="2:11" s="1" customFormat="1" ht="15" customHeight="1">
      <c r="B190" s="333"/>
      <c r="C190" s="369" t="s">
        <v>40</v>
      </c>
      <c r="D190" s="308"/>
      <c r="E190" s="308"/>
      <c r="F190" s="331" t="s">
        <v>632</v>
      </c>
      <c r="G190" s="308"/>
      <c r="H190" s="305" t="s">
        <v>722</v>
      </c>
      <c r="I190" s="308" t="s">
        <v>723</v>
      </c>
      <c r="J190" s="308"/>
      <c r="K190" s="356"/>
    </row>
    <row r="191" spans="2:11" s="1" customFormat="1" ht="15" customHeight="1">
      <c r="B191" s="333"/>
      <c r="C191" s="369" t="s">
        <v>724</v>
      </c>
      <c r="D191" s="308"/>
      <c r="E191" s="308"/>
      <c r="F191" s="331" t="s">
        <v>632</v>
      </c>
      <c r="G191" s="308"/>
      <c r="H191" s="308" t="s">
        <v>725</v>
      </c>
      <c r="I191" s="308" t="s">
        <v>667</v>
      </c>
      <c r="J191" s="308"/>
      <c r="K191" s="356"/>
    </row>
    <row r="192" spans="2:11" s="1" customFormat="1" ht="15" customHeight="1">
      <c r="B192" s="333"/>
      <c r="C192" s="369" t="s">
        <v>726</v>
      </c>
      <c r="D192" s="308"/>
      <c r="E192" s="308"/>
      <c r="F192" s="331" t="s">
        <v>632</v>
      </c>
      <c r="G192" s="308"/>
      <c r="H192" s="308" t="s">
        <v>727</v>
      </c>
      <c r="I192" s="308" t="s">
        <v>667</v>
      </c>
      <c r="J192" s="308"/>
      <c r="K192" s="356"/>
    </row>
    <row r="193" spans="2:11" s="1" customFormat="1" ht="15" customHeight="1">
      <c r="B193" s="333"/>
      <c r="C193" s="369" t="s">
        <v>728</v>
      </c>
      <c r="D193" s="308"/>
      <c r="E193" s="308"/>
      <c r="F193" s="331" t="s">
        <v>638</v>
      </c>
      <c r="G193" s="308"/>
      <c r="H193" s="308" t="s">
        <v>729</v>
      </c>
      <c r="I193" s="308" t="s">
        <v>667</v>
      </c>
      <c r="J193" s="308"/>
      <c r="K193" s="356"/>
    </row>
    <row r="194" spans="2:11" s="1" customFormat="1" ht="15" customHeight="1">
      <c r="B194" s="362"/>
      <c r="C194" s="371"/>
      <c r="D194" s="342"/>
      <c r="E194" s="342"/>
      <c r="F194" s="342"/>
      <c r="G194" s="342"/>
      <c r="H194" s="342"/>
      <c r="I194" s="342"/>
      <c r="J194" s="342"/>
      <c r="K194" s="363"/>
    </row>
    <row r="195" spans="2:11" s="1" customFormat="1" ht="18.75" customHeight="1">
      <c r="B195" s="344"/>
      <c r="C195" s="354"/>
      <c r="D195" s="354"/>
      <c r="E195" s="354"/>
      <c r="F195" s="364"/>
      <c r="G195" s="354"/>
      <c r="H195" s="354"/>
      <c r="I195" s="354"/>
      <c r="J195" s="354"/>
      <c r="K195" s="344"/>
    </row>
    <row r="196" spans="2:11" s="1" customFormat="1" ht="18.75" customHeight="1">
      <c r="B196" s="344"/>
      <c r="C196" s="354"/>
      <c r="D196" s="354"/>
      <c r="E196" s="354"/>
      <c r="F196" s="364"/>
      <c r="G196" s="354"/>
      <c r="H196" s="354"/>
      <c r="I196" s="354"/>
      <c r="J196" s="354"/>
      <c r="K196" s="344"/>
    </row>
    <row r="197" spans="2:11" s="1" customFormat="1" ht="18.75" customHeight="1"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</row>
    <row r="198" spans="2:11" s="1" customFormat="1" ht="13.5">
      <c r="B198" s="295"/>
      <c r="C198" s="296"/>
      <c r="D198" s="296"/>
      <c r="E198" s="296"/>
      <c r="F198" s="296"/>
      <c r="G198" s="296"/>
      <c r="H198" s="296"/>
      <c r="I198" s="296"/>
      <c r="J198" s="296"/>
      <c r="K198" s="297"/>
    </row>
    <row r="199" spans="2:11" s="1" customFormat="1" ht="21">
      <c r="B199" s="298"/>
      <c r="C199" s="299" t="s">
        <v>730</v>
      </c>
      <c r="D199" s="299"/>
      <c r="E199" s="299"/>
      <c r="F199" s="299"/>
      <c r="G199" s="299"/>
      <c r="H199" s="299"/>
      <c r="I199" s="299"/>
      <c r="J199" s="299"/>
      <c r="K199" s="300"/>
    </row>
    <row r="200" spans="2:11" s="1" customFormat="1" ht="25.5" customHeight="1">
      <c r="B200" s="298"/>
      <c r="C200" s="372" t="s">
        <v>731</v>
      </c>
      <c r="D200" s="372"/>
      <c r="E200" s="372"/>
      <c r="F200" s="372" t="s">
        <v>732</v>
      </c>
      <c r="G200" s="373"/>
      <c r="H200" s="372" t="s">
        <v>733</v>
      </c>
      <c r="I200" s="372"/>
      <c r="J200" s="372"/>
      <c r="K200" s="300"/>
    </row>
    <row r="201" spans="2:11" s="1" customFormat="1" ht="5.25" customHeight="1">
      <c r="B201" s="333"/>
      <c r="C201" s="328"/>
      <c r="D201" s="328"/>
      <c r="E201" s="328"/>
      <c r="F201" s="328"/>
      <c r="G201" s="354"/>
      <c r="H201" s="328"/>
      <c r="I201" s="328"/>
      <c r="J201" s="328"/>
      <c r="K201" s="356"/>
    </row>
    <row r="202" spans="2:11" s="1" customFormat="1" ht="15" customHeight="1">
      <c r="B202" s="333"/>
      <c r="C202" s="308" t="s">
        <v>723</v>
      </c>
      <c r="D202" s="308"/>
      <c r="E202" s="308"/>
      <c r="F202" s="331" t="s">
        <v>41</v>
      </c>
      <c r="G202" s="308"/>
      <c r="H202" s="308" t="s">
        <v>734</v>
      </c>
      <c r="I202" s="308"/>
      <c r="J202" s="308"/>
      <c r="K202" s="356"/>
    </row>
    <row r="203" spans="2:11" s="1" customFormat="1" ht="15" customHeight="1">
      <c r="B203" s="333"/>
      <c r="C203" s="308"/>
      <c r="D203" s="308"/>
      <c r="E203" s="308"/>
      <c r="F203" s="331" t="s">
        <v>42</v>
      </c>
      <c r="G203" s="308"/>
      <c r="H203" s="308" t="s">
        <v>735</v>
      </c>
      <c r="I203" s="308"/>
      <c r="J203" s="308"/>
      <c r="K203" s="356"/>
    </row>
    <row r="204" spans="2:11" s="1" customFormat="1" ht="15" customHeight="1">
      <c r="B204" s="333"/>
      <c r="C204" s="308"/>
      <c r="D204" s="308"/>
      <c r="E204" s="308"/>
      <c r="F204" s="331" t="s">
        <v>45</v>
      </c>
      <c r="G204" s="308"/>
      <c r="H204" s="308" t="s">
        <v>736</v>
      </c>
      <c r="I204" s="308"/>
      <c r="J204" s="308"/>
      <c r="K204" s="356"/>
    </row>
    <row r="205" spans="2:11" s="1" customFormat="1" ht="15" customHeight="1">
      <c r="B205" s="333"/>
      <c r="C205" s="308"/>
      <c r="D205" s="308"/>
      <c r="E205" s="308"/>
      <c r="F205" s="331" t="s">
        <v>43</v>
      </c>
      <c r="G205" s="308"/>
      <c r="H205" s="308" t="s">
        <v>737</v>
      </c>
      <c r="I205" s="308"/>
      <c r="J205" s="308"/>
      <c r="K205" s="356"/>
    </row>
    <row r="206" spans="2:11" s="1" customFormat="1" ht="15" customHeight="1">
      <c r="B206" s="333"/>
      <c r="C206" s="308"/>
      <c r="D206" s="308"/>
      <c r="E206" s="308"/>
      <c r="F206" s="331" t="s">
        <v>44</v>
      </c>
      <c r="G206" s="308"/>
      <c r="H206" s="308" t="s">
        <v>738</v>
      </c>
      <c r="I206" s="308"/>
      <c r="J206" s="308"/>
      <c r="K206" s="356"/>
    </row>
    <row r="207" spans="2:11" s="1" customFormat="1" ht="15" customHeight="1">
      <c r="B207" s="333"/>
      <c r="C207" s="308"/>
      <c r="D207" s="308"/>
      <c r="E207" s="308"/>
      <c r="F207" s="331"/>
      <c r="G207" s="308"/>
      <c r="H207" s="308"/>
      <c r="I207" s="308"/>
      <c r="J207" s="308"/>
      <c r="K207" s="356"/>
    </row>
    <row r="208" spans="2:11" s="1" customFormat="1" ht="15" customHeight="1">
      <c r="B208" s="333"/>
      <c r="C208" s="308" t="s">
        <v>679</v>
      </c>
      <c r="D208" s="308"/>
      <c r="E208" s="308"/>
      <c r="F208" s="331" t="s">
        <v>76</v>
      </c>
      <c r="G208" s="308"/>
      <c r="H208" s="308" t="s">
        <v>739</v>
      </c>
      <c r="I208" s="308"/>
      <c r="J208" s="308"/>
      <c r="K208" s="356"/>
    </row>
    <row r="209" spans="2:11" s="1" customFormat="1" ht="15" customHeight="1">
      <c r="B209" s="333"/>
      <c r="C209" s="308"/>
      <c r="D209" s="308"/>
      <c r="E209" s="308"/>
      <c r="F209" s="331" t="s">
        <v>575</v>
      </c>
      <c r="G209" s="308"/>
      <c r="H209" s="308" t="s">
        <v>576</v>
      </c>
      <c r="I209" s="308"/>
      <c r="J209" s="308"/>
      <c r="K209" s="356"/>
    </row>
    <row r="210" spans="2:11" s="1" customFormat="1" ht="15" customHeight="1">
      <c r="B210" s="333"/>
      <c r="C210" s="308"/>
      <c r="D210" s="308"/>
      <c r="E210" s="308"/>
      <c r="F210" s="331" t="s">
        <v>573</v>
      </c>
      <c r="G210" s="308"/>
      <c r="H210" s="308" t="s">
        <v>740</v>
      </c>
      <c r="I210" s="308"/>
      <c r="J210" s="308"/>
      <c r="K210" s="356"/>
    </row>
    <row r="211" spans="2:11" s="1" customFormat="1" ht="15" customHeight="1">
      <c r="B211" s="374"/>
      <c r="C211" s="308"/>
      <c r="D211" s="308"/>
      <c r="E211" s="308"/>
      <c r="F211" s="331" t="s">
        <v>577</v>
      </c>
      <c r="G211" s="369"/>
      <c r="H211" s="360" t="s">
        <v>578</v>
      </c>
      <c r="I211" s="360"/>
      <c r="J211" s="360"/>
      <c r="K211" s="375"/>
    </row>
    <row r="212" spans="2:11" s="1" customFormat="1" ht="15" customHeight="1">
      <c r="B212" s="374"/>
      <c r="C212" s="308"/>
      <c r="D212" s="308"/>
      <c r="E212" s="308"/>
      <c r="F212" s="331" t="s">
        <v>579</v>
      </c>
      <c r="G212" s="369"/>
      <c r="H212" s="360" t="s">
        <v>741</v>
      </c>
      <c r="I212" s="360"/>
      <c r="J212" s="360"/>
      <c r="K212" s="375"/>
    </row>
    <row r="213" spans="2:11" s="1" customFormat="1" ht="15" customHeight="1">
      <c r="B213" s="374"/>
      <c r="C213" s="308"/>
      <c r="D213" s="308"/>
      <c r="E213" s="308"/>
      <c r="F213" s="331"/>
      <c r="G213" s="369"/>
      <c r="H213" s="360"/>
      <c r="I213" s="360"/>
      <c r="J213" s="360"/>
      <c r="K213" s="375"/>
    </row>
    <row r="214" spans="2:11" s="1" customFormat="1" ht="15" customHeight="1">
      <c r="B214" s="374"/>
      <c r="C214" s="308" t="s">
        <v>703</v>
      </c>
      <c r="D214" s="308"/>
      <c r="E214" s="308"/>
      <c r="F214" s="331">
        <v>1</v>
      </c>
      <c r="G214" s="369"/>
      <c r="H214" s="360" t="s">
        <v>742</v>
      </c>
      <c r="I214" s="360"/>
      <c r="J214" s="360"/>
      <c r="K214" s="375"/>
    </row>
    <row r="215" spans="2:11" s="1" customFormat="1" ht="15" customHeight="1">
      <c r="B215" s="374"/>
      <c r="C215" s="308"/>
      <c r="D215" s="308"/>
      <c r="E215" s="308"/>
      <c r="F215" s="331">
        <v>2</v>
      </c>
      <c r="G215" s="369"/>
      <c r="H215" s="360" t="s">
        <v>743</v>
      </c>
      <c r="I215" s="360"/>
      <c r="J215" s="360"/>
      <c r="K215" s="375"/>
    </row>
    <row r="216" spans="2:11" s="1" customFormat="1" ht="15" customHeight="1">
      <c r="B216" s="374"/>
      <c r="C216" s="308"/>
      <c r="D216" s="308"/>
      <c r="E216" s="308"/>
      <c r="F216" s="331">
        <v>3</v>
      </c>
      <c r="G216" s="369"/>
      <c r="H216" s="360" t="s">
        <v>744</v>
      </c>
      <c r="I216" s="360"/>
      <c r="J216" s="360"/>
      <c r="K216" s="375"/>
    </row>
    <row r="217" spans="2:11" s="1" customFormat="1" ht="15" customHeight="1">
      <c r="B217" s="374"/>
      <c r="C217" s="308"/>
      <c r="D217" s="308"/>
      <c r="E217" s="308"/>
      <c r="F217" s="331">
        <v>4</v>
      </c>
      <c r="G217" s="369"/>
      <c r="H217" s="360" t="s">
        <v>745</v>
      </c>
      <c r="I217" s="360"/>
      <c r="J217" s="360"/>
      <c r="K217" s="375"/>
    </row>
    <row r="218" spans="2:11" s="1" customFormat="1" ht="12.75" customHeight="1">
      <c r="B218" s="376"/>
      <c r="C218" s="377"/>
      <c r="D218" s="377"/>
      <c r="E218" s="377"/>
      <c r="F218" s="377"/>
      <c r="G218" s="377"/>
      <c r="H218" s="377"/>
      <c r="I218" s="377"/>
      <c r="J218" s="377"/>
      <c r="K218" s="37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Vyskala</dc:creator>
  <cp:keywords/>
  <dc:description/>
  <cp:lastModifiedBy>Miroslav Vyskala</cp:lastModifiedBy>
  <dcterms:created xsi:type="dcterms:W3CDTF">2023-03-02T10:04:48Z</dcterms:created>
  <dcterms:modified xsi:type="dcterms:W3CDTF">2023-03-02T10:04:54Z</dcterms:modified>
  <cp:category/>
  <cp:version/>
  <cp:contentType/>
  <cp:contentStatus/>
</cp:coreProperties>
</file>