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rojekce\Projekty\Břeclav\Gen Šimka\Projekt\Rozpočet\"/>
    </mc:Choice>
  </mc:AlternateContent>
  <bookViews>
    <workbookView xWindow="0" yWindow="0" windowWidth="0" windowHeight="0"/>
  </bookViews>
  <sheets>
    <sheet name="Rekapitulace stavby" sheetId="1" r:id="rId1"/>
    <sheet name="101 - Chodník" sheetId="2" r:id="rId2"/>
    <sheet name="VRN - Vedlejší rozpočtové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'101 - Chodník'!$C$124:$K$463</definedName>
    <definedName name="_xlnm.Print_Area" localSheetId="1">'101 - Chodník'!$C$112:$K$463</definedName>
    <definedName name="_xlnm.Print_Titles" localSheetId="1">'101 - Chodník'!$124:$124</definedName>
    <definedName name="_xlnm._FilterDatabase" localSheetId="2" hidden="1">'VRN - Vedlejší rozpočtové...'!$C$119:$K$148</definedName>
    <definedName name="_xlnm.Print_Area" localSheetId="2">'VRN - Vedlejší rozpočtové...'!$C$107:$K$148</definedName>
    <definedName name="_xlnm.Print_Titles" localSheetId="2">'VRN - Vedlejší rozpočtové...'!$119:$119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T145"/>
  <c r="R146"/>
  <c r="R145"/>
  <c r="P146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2" r="J37"/>
  <c r="J36"/>
  <c i="1" r="AY95"/>
  <c i="2" r="J35"/>
  <c i="1" r="AX95"/>
  <c i="2" r="BI460"/>
  <c r="BH460"/>
  <c r="BG460"/>
  <c r="BF460"/>
  <c r="T460"/>
  <c r="T459"/>
  <c r="T458"/>
  <c r="R460"/>
  <c r="R459"/>
  <c r="R458"/>
  <c r="P460"/>
  <c r="P459"/>
  <c r="P458"/>
  <c r="BI455"/>
  <c r="BH455"/>
  <c r="BG455"/>
  <c r="BF455"/>
  <c r="T455"/>
  <c r="T454"/>
  <c r="R455"/>
  <c r="R454"/>
  <c r="P455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T305"/>
  <c r="R306"/>
  <c r="R305"/>
  <c r="P306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R257"/>
  <c r="P257"/>
  <c r="BI253"/>
  <c r="BH253"/>
  <c r="BG253"/>
  <c r="BF253"/>
  <c r="T253"/>
  <c r="R253"/>
  <c r="P253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2"/>
  <c r="BH222"/>
  <c r="BG222"/>
  <c r="BF222"/>
  <c r="T222"/>
  <c r="R222"/>
  <c r="P222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4"/>
  <c r="BH164"/>
  <c r="BG164"/>
  <c r="BF164"/>
  <c r="T164"/>
  <c r="R164"/>
  <c r="P164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1" r="L90"/>
  <c r="AM90"/>
  <c r="AM89"/>
  <c r="L89"/>
  <c r="AM87"/>
  <c r="L87"/>
  <c r="L85"/>
  <c r="L84"/>
  <c i="2" r="BK210"/>
  <c r="BK438"/>
  <c r="BK328"/>
  <c r="J322"/>
  <c r="BK279"/>
  <c r="J247"/>
  <c r="J236"/>
  <c r="BK143"/>
  <c r="J438"/>
  <c r="BK392"/>
  <c r="J381"/>
  <c r="J364"/>
  <c r="BK352"/>
  <c r="J341"/>
  <c r="J328"/>
  <c r="J311"/>
  <c r="BK294"/>
  <c r="BK268"/>
  <c r="J222"/>
  <c r="BK199"/>
  <c r="BK175"/>
  <c r="BK151"/>
  <c r="J140"/>
  <c r="BK455"/>
  <c r="J450"/>
  <c r="BK442"/>
  <c r="J392"/>
  <c r="J384"/>
  <c r="J370"/>
  <c r="J335"/>
  <c r="BK301"/>
  <c r="BK285"/>
  <c r="J275"/>
  <c r="BK257"/>
  <c r="BK239"/>
  <c r="J214"/>
  <c r="BK193"/>
  <c r="J175"/>
  <c r="J147"/>
  <c i="1" r="AS94"/>
  <c i="3" r="BK123"/>
  <c r="BK136"/>
  <c i="2" r="J374"/>
  <c r="BK358"/>
  <c r="BK348"/>
  <c r="J253"/>
  <c r="BK228"/>
  <c r="J183"/>
  <c r="J132"/>
  <c r="J442"/>
  <c r="J355"/>
  <c r="BK311"/>
  <c r="J285"/>
  <c r="J263"/>
  <c r="J239"/>
  <c r="J228"/>
  <c r="J179"/>
  <c r="BK128"/>
  <c r="J402"/>
  <c r="BK388"/>
  <c r="BK374"/>
  <c r="J358"/>
  <c r="J348"/>
  <c r="BK335"/>
  <c r="BK315"/>
  <c r="J301"/>
  <c r="J288"/>
  <c r="BK214"/>
  <c r="J193"/>
  <c r="J157"/>
  <c r="BK136"/>
  <c r="BK450"/>
  <c r="J446"/>
  <c r="BK398"/>
  <c r="BK381"/>
  <c r="J352"/>
  <c r="BK341"/>
  <c r="J324"/>
  <c r="J291"/>
  <c r="BK271"/>
  <c r="BK253"/>
  <c r="BK236"/>
  <c r="BK222"/>
  <c r="J189"/>
  <c r="BK157"/>
  <c r="J136"/>
  <c r="J128"/>
  <c i="3" r="J142"/>
  <c r="BK132"/>
  <c r="J123"/>
  <c r="BK139"/>
  <c r="J129"/>
  <c r="BK146"/>
  <c r="J139"/>
  <c i="2" r="BK378"/>
  <c r="BK364"/>
  <c r="BK338"/>
  <c r="J331"/>
  <c r="BK322"/>
  <c r="BK318"/>
  <c r="J297"/>
  <c r="J294"/>
  <c r="BK247"/>
  <c r="J242"/>
  <c r="J206"/>
  <c r="BK164"/>
  <c r="BK147"/>
  <c r="BK460"/>
  <c r="J407"/>
  <c r="BK324"/>
  <c r="J315"/>
  <c r="BK288"/>
  <c r="J271"/>
  <c r="J257"/>
  <c r="J232"/>
  <c r="BK183"/>
  <c r="BK140"/>
  <c r="BK407"/>
  <c r="J398"/>
  <c r="BK384"/>
  <c r="BK370"/>
  <c r="BK355"/>
  <c r="BK345"/>
  <c r="BK331"/>
  <c r="J318"/>
  <c r="BK306"/>
  <c r="BK291"/>
  <c r="BK275"/>
  <c r="BK263"/>
  <c r="J210"/>
  <c r="BK189"/>
  <c r="J143"/>
  <c r="J460"/>
  <c r="J455"/>
  <c r="BK446"/>
  <c r="BK402"/>
  <c r="J388"/>
  <c r="J378"/>
  <c r="J345"/>
  <c r="J338"/>
  <c r="J306"/>
  <c r="BK297"/>
  <c r="J279"/>
  <c r="J268"/>
  <c r="BK242"/>
  <c r="BK232"/>
  <c r="BK206"/>
  <c r="J199"/>
  <c r="BK179"/>
  <c r="J164"/>
  <c r="J151"/>
  <c r="BK132"/>
  <c i="3" r="J146"/>
  <c r="J136"/>
  <c r="J126"/>
  <c r="J132"/>
  <c r="BK129"/>
  <c r="BK142"/>
  <c r="BK126"/>
  <c i="2" l="1" r="BK127"/>
  <c r="J127"/>
  <c r="J98"/>
  <c r="P246"/>
  <c r="BK310"/>
  <c r="J310"/>
  <c r="J101"/>
  <c r="BK406"/>
  <c r="J406"/>
  <c r="J102"/>
  <c r="R127"/>
  <c r="BK246"/>
  <c r="J246"/>
  <c r="J99"/>
  <c r="R310"/>
  <c r="T406"/>
  <c i="3" r="BK122"/>
  <c r="P135"/>
  <c i="2" r="T127"/>
  <c r="T246"/>
  <c r="P310"/>
  <c r="P406"/>
  <c i="3" r="P122"/>
  <c r="P121"/>
  <c r="P120"/>
  <c i="1" r="AU96"/>
  <c i="3" r="R135"/>
  <c i="2" r="P127"/>
  <c r="P126"/>
  <c r="P125"/>
  <c i="1" r="AU95"/>
  <c i="2" r="R246"/>
  <c r="T310"/>
  <c r="R406"/>
  <c i="3" r="R122"/>
  <c r="R121"/>
  <c r="R120"/>
  <c r="T122"/>
  <c r="BK135"/>
  <c r="J135"/>
  <c r="J99"/>
  <c r="T135"/>
  <c i="2" r="BK305"/>
  <c r="J305"/>
  <c r="J100"/>
  <c r="BK454"/>
  <c r="J454"/>
  <c r="J103"/>
  <c r="BK459"/>
  <c r="J459"/>
  <c r="J105"/>
  <c i="3" r="BK145"/>
  <c r="J145"/>
  <c r="J100"/>
  <c r="E85"/>
  <c r="F92"/>
  <c r="BE132"/>
  <c r="J89"/>
  <c r="BE123"/>
  <c r="BE129"/>
  <c r="BE139"/>
  <c r="BE142"/>
  <c r="BE126"/>
  <c r="BE136"/>
  <c r="BE146"/>
  <c i="2" r="BE140"/>
  <c r="BE143"/>
  <c r="BE147"/>
  <c r="BE189"/>
  <c r="BE210"/>
  <c r="BE257"/>
  <c r="BE288"/>
  <c r="BE291"/>
  <c r="BE294"/>
  <c r="BE306"/>
  <c r="BE315"/>
  <c r="BE318"/>
  <c r="BE345"/>
  <c r="BE348"/>
  <c r="BE358"/>
  <c r="BE364"/>
  <c r="BE442"/>
  <c r="BE446"/>
  <c r="BE450"/>
  <c r="BE455"/>
  <c r="F92"/>
  <c r="J119"/>
  <c r="BE128"/>
  <c r="BE132"/>
  <c r="BE164"/>
  <c r="BE183"/>
  <c r="BE228"/>
  <c r="BE232"/>
  <c r="BE236"/>
  <c r="BE242"/>
  <c r="BE279"/>
  <c r="BE322"/>
  <c r="BE374"/>
  <c r="BE378"/>
  <c r="BE381"/>
  <c r="BE384"/>
  <c r="BE388"/>
  <c r="BE392"/>
  <c r="BE398"/>
  <c r="BE402"/>
  <c r="BE407"/>
  <c r="BE460"/>
  <c r="E115"/>
  <c r="BE157"/>
  <c r="BE193"/>
  <c r="BE199"/>
  <c r="BE206"/>
  <c r="BE239"/>
  <c r="BE247"/>
  <c r="BE253"/>
  <c r="BE263"/>
  <c r="BE271"/>
  <c r="BE297"/>
  <c r="BE301"/>
  <c r="BE331"/>
  <c r="BE335"/>
  <c r="BE338"/>
  <c r="BE341"/>
  <c r="BE438"/>
  <c r="BE136"/>
  <c r="BE151"/>
  <c r="BE175"/>
  <c r="BE179"/>
  <c r="BE214"/>
  <c r="BE222"/>
  <c r="BE268"/>
  <c r="BE275"/>
  <c r="BE285"/>
  <c r="BE311"/>
  <c r="BE324"/>
  <c r="BE328"/>
  <c r="BE352"/>
  <c r="BE355"/>
  <c r="BE370"/>
  <c r="F37"/>
  <c i="1" r="BD95"/>
  <c i="3" r="J34"/>
  <c i="1" r="AW96"/>
  <c i="3" r="F34"/>
  <c i="1" r="BA96"/>
  <c i="3" r="F35"/>
  <c i="1" r="BB96"/>
  <c i="2" r="F36"/>
  <c i="1" r="BC95"/>
  <c i="2" r="F35"/>
  <c i="1" r="BB95"/>
  <c i="2" r="J34"/>
  <c i="1" r="AW95"/>
  <c i="2" r="F34"/>
  <c i="1" r="BA95"/>
  <c i="3" r="F36"/>
  <c i="1" r="BC96"/>
  <c i="3" r="F37"/>
  <c i="1" r="BD96"/>
  <c i="3" l="1" r="T121"/>
  <c r="T120"/>
  <c i="2" r="T126"/>
  <c r="T125"/>
  <c r="R126"/>
  <c r="R125"/>
  <c i="3" r="BK121"/>
  <c r="J121"/>
  <c r="J97"/>
  <c i="2" r="BK126"/>
  <c r="J126"/>
  <c r="J97"/>
  <c r="BK458"/>
  <c r="J458"/>
  <c r="J104"/>
  <c i="3" r="J122"/>
  <c r="J98"/>
  <c i="1" r="AU94"/>
  <c r="BC94"/>
  <c r="AY94"/>
  <c r="BD94"/>
  <c r="W33"/>
  <c r="BB94"/>
  <c r="W31"/>
  <c i="3" r="J33"/>
  <c i="1" r="AV96"/>
  <c r="AT96"/>
  <c i="2" r="F33"/>
  <c i="1" r="AZ95"/>
  <c i="2" r="J33"/>
  <c i="1" r="AV95"/>
  <c r="AT95"/>
  <c r="BA94"/>
  <c r="W30"/>
  <c i="3" r="F33"/>
  <c i="1" r="AZ96"/>
  <c i="2" l="1" r="BK125"/>
  <c r="J125"/>
  <c r="J96"/>
  <c i="3" r="BK120"/>
  <c r="J120"/>
  <c r="J96"/>
  <c i="1" r="W32"/>
  <c r="AX94"/>
  <c r="AZ94"/>
  <c r="W29"/>
  <c r="AW94"/>
  <c r="AK30"/>
  <c i="3" l="1" r="J30"/>
  <c i="1" r="AG96"/>
  <c i="2" r="J30"/>
  <c i="1" r="AG95"/>
  <c r="AG94"/>
  <c r="AK26"/>
  <c r="AV94"/>
  <c r="AK29"/>
  <c r="AK35"/>
  <c i="3" l="1" r="J39"/>
  <c i="1" r="AN95"/>
  <c i="2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<sst xmlns="http://schemas.openxmlformats.org/spreadsheetml/2006/main">
  <si>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</si>
  <si>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</si>
  <si>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</si>
  <si>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</si>
  <si>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</si>
  <si>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{a232fb82-a530-4173-bb79-afef65c3cbe3}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</si>
  <si>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</si>
  <si>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</si>
  <si>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</si>
  <si>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</si>
  <si>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</si>
  <si>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</si>
  <si>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</si>
  <si>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</si>
  <si>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013-22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</si>
  <si>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</si>
  <si>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</si>
  <si>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Břeclav - ul. Gen Šimka, chodník</t>
  </si>
  <si>
    <t>KSO:</t>
  </si>
  <si>
    <t>822 2</t>
  </si>
  <si>
    <t>CC-CZ:</t>
  </si>
  <si>
    <t>2112</t>
  </si>
  <si>
    <t>Místo:</t>
  </si>
  <si>
    <t>Břeclav</t>
  </si>
  <si>
    <t>Datum:</t>
  </si>
  <si>
    <t>25. 9. 2024</t>
  </si>
  <si>
    <t>Zadavatel:</t>
  </si>
  <si>
    <t>IČ:</t>
  </si>
  <si>
    <t>Město Břeclav</t>
  </si>
  <si>
    <t>DIČ:</t>
  </si>
  <si>
    <t>Uchazeč:</t>
  </si>
  <si>
    <t>Vyplň údaj</t>
  </si>
  <si>
    <t>Projektant:</t>
  </si>
  <si>
    <t>Projekce dopravních staveb, s.r.o.</t>
  </si>
  <si>
    <t>True</t>
  </si>
  <si>
    <t>Zpracovatel:</t>
  </si>
  <si>
    <t>Ing. Bořek Zvědělík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</si>
  <si>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</si>
  <si>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</si>
  <si>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</si>
  <si>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</si>
  <si>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</si>
  <si>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</si>
  <si>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</si>
  <si>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</si>
  <si>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</si>
  <si>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</si>
  <si>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</si>
  <si>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</si>
  <si>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</si>
  <si>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</si>
  <si>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</si>
  <si>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</si>
  <si>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</si>
  <si>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</si>
  <si>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</si>
  <si>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</si>
  <si>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</si>
  <si>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</si>
  <si>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</si>
  <si>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</si>
  <si>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</si>
  <si>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</si>
  <si>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</si>
  <si>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</si>
  <si>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</si>
  <si>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</si>
  <si>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</si>
  <si>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</si>
  <si>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</si>
  <si>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</si>
  <si>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</si>
  <si>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</si>
  <si>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</si>
  <si>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</si>
  <si>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</si>
  <si>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</si>
  <si>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</si>
  <si>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</si>
  <si>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</si>
  <si>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</si>
  <si>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</si>
  <si>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</si>
  <si>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</si>
  <si>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Chodník</t>
  </si>
  <si>
    <t>STA</t>
  </si>
  <si>
    <t>1</t>
  </si>
  <si>
    <t>{27a913a7-cac1-4423-969a-76413d57945f}</t>
  </si>
  <si>
    <t>2</t>
  </si>
  <si>
    <t>VRN</t>
  </si>
  <si>
    <t>Vedlejší rozpočtové náklady</t>
  </si>
  <si>
    <t>{3e8040a9-6c87-40eb-8da4-e3a6c799ae8a}</t>
  </si>
  <si>
    <t>822 29 32</t>
  </si>
  <si>
    <t>KRYCÍ LIST SOUPISU PRACÍ</t>
  </si>
  <si>
    <t>Objekt:</t>
  </si>
  <si>
    <t>101 -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</si>
  <si>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</si>
  <si>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</si>
  <si>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</si>
  <si>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</si>
  <si>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</si>
  <si>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</si>
  <si>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</si>
  <si>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</si>
  <si>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</si>
  <si>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</si>
  <si>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</si>
  <si>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</si>
  <si>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</si>
  <si>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</si>
  <si>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</si>
  <si>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</si>
  <si>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</si>
  <si>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</si>
  <si>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</si>
  <si>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</si>
  <si>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</si>
  <si>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</si>
  <si>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</si>
  <si>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</si>
  <si>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</si>
  <si>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</si>
  <si>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</si>
  <si>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</si>
  <si>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</si>
  <si>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</si>
  <si>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</si>
  <si>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</si>
  <si>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</si>
  <si>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</si>
  <si>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</si>
  <si>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</si>
  <si>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</si>
  <si>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-1788512335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</si>
  <si>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</si>
  <si>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</si>
  <si>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</si>
  <si>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https://podminky.urs.cz/item/CS_URS_2024_02/113106142</t>
  </si>
  <si>
    <t>VV</t>
  </si>
  <si>
    <t>"rozebrání chodníku z dlažby 30x30" 1062</t>
  </si>
  <si>
    <t>113106144</t>
  </si>
  <si>
    <t>Rozebrání dlažeb ze zámkových dlaždic komunikací pro pěší strojně pl přes 50 m2</t>
  </si>
  <si>
    <t>732121470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</si>
  <si>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</si>
  <si>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https://podminky.urs.cz/item/CS_URS_2024_02/113106144</t>
  </si>
  <si>
    <t xml:space="preserve">"rozebrání  chodníku ze zámkové dlažby" 197</t>
  </si>
  <si>
    <t>3</t>
  </si>
  <si>
    <t>113106136</t>
  </si>
  <si>
    <t>Rozebrání dlažeb z vegetačních dlaždic betonových komunikací pro pěší strojně pl do 50 m2</t>
  </si>
  <si>
    <t>-677583726</t>
  </si>
  <si>
    <t>Rozebrání dlažeb komunikací pro pěší s přemístěním hmot na skládku na vzdálenost do 3 m nebo s naložením na dopravní prostředek s ložem z kameniva nebo živice a s jakoukoliv výplní spár strojně plochy jednotlivě do 50 m2 z vegetační dlažby betonové</t>
  </si>
  <si>
    <t>https://podminky.urs.cz/item/CS_URS_2024_02/113106136</t>
  </si>
  <si>
    <t>"rozebrání vjezdů z betonové vegetační dlažby" 12</t>
  </si>
  <si>
    <t>113106221</t>
  </si>
  <si>
    <t>Rozebrání dlažeb vozovek z drobných kostek s ložem z kameniva strojně pl do 50 m2</t>
  </si>
  <si>
    <t>2026214085</t>
  </si>
  <si>
    <t>Rozebrání dlažeb vozovek a ploch s přemístěním hmot na skládku na vzdálenost do 3 m nebo s naložením na dopravní prostředek, s jakoukoliv výplní spár strojně plochy jednotlivě do 50 m2 z drobných kostek nebo odseků s ložem z kameniva</t>
  </si>
  <si>
    <t xml:space="preserve">"rozebrání vjezdů  ze žulových kostek" 93</t>
  </si>
  <si>
    <t>5</t>
  </si>
  <si>
    <t>113107142</t>
  </si>
  <si>
    <t>Odstranění podkladu živičného tl přes 50 do 100 mm ručně</t>
  </si>
  <si>
    <t>2019186006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</si>
  <si>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</si>
  <si>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https://podminky.urs.cz/item/CS_URS_2024_02/113107142</t>
  </si>
  <si>
    <t>"ruční odbourání asfaltového krytu podél silniční obruby" 19</t>
  </si>
  <si>
    <t>6</t>
  </si>
  <si>
    <t>113107342</t>
  </si>
  <si>
    <t>Odstranění podkladu živičného tl přes 50 do 100 mm strojně pl do 50 m2</t>
  </si>
  <si>
    <t>1934793966</t>
  </si>
  <si>
    <t>Odstranění podkladů nebo krytů strojně plochy jednotlivě do 50 m2 s přemístěním hmot na skládku na vzdálenost do 3 m nebo s naložením na dopravní prostředek živičných, o tl. vrstvy přes 50 do 100 mm</t>
  </si>
  <si>
    <t>https://podminky.urs.cz/item/CS_URS_2024_02/113107342</t>
  </si>
  <si>
    <t>"strojní odbourání asfaltového krytu vjezdů" 35</t>
  </si>
  <si>
    <t>7</t>
  </si>
  <si>
    <t>113107221</t>
  </si>
  <si>
    <t>Odstranění podkladu z kameniva drceného tl do 100 mm strojně pl přes 200 m2</t>
  </si>
  <si>
    <t>1856176345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</si>
  <si>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</si>
  <si>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https://podminky.urs.cz/item/CS_URS_2024_02/113107221</t>
  </si>
  <si>
    <t>"odstranění konstrukčních vrstev pod silniční obrubou tl. 100mm" 16*0.65</t>
  </si>
  <si>
    <t>"odstranění konstrukčních vrstev pod chodníkovou obrubou tl. 100mm" 887*0.45</t>
  </si>
  <si>
    <t>Součet</t>
  </si>
  <si>
    <t>8</t>
  </si>
  <si>
    <t>113107223</t>
  </si>
  <si>
    <t>Odstranění podkladu z kameniva drceného tl přes 200 do 300 mm strojně pl přes 200 m2</t>
  </si>
  <si>
    <t>501878145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</si>
  <si>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</si>
  <si>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https://podminky.urs.cz/item/CS_URS_2024_02/113107223</t>
  </si>
  <si>
    <t>"odstranění konstrukce chodníků pod 30x30, tl. 230 mm" 905</t>
  </si>
  <si>
    <t>"odstranění konstrukce chodníků pdo ZD, tl. 210 mm" 34</t>
  </si>
  <si>
    <t>"odstranění kačírku, tl. 270 mm" 9</t>
  </si>
  <si>
    <t>9</t>
  </si>
  <si>
    <t>113107224</t>
  </si>
  <si>
    <t>Odstranění podkladu z kameniva drceného tl přes 300 do 400 mm strojně pl přes 200 m2</t>
  </si>
  <si>
    <t>1009942158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</si>
  <si>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</si>
  <si>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https://podminky.urs.cz/item/CS_URS_2024_02/113107224</t>
  </si>
  <si>
    <t>"odstranění konstrukce vjezdů pod betonem, tl. 320mm" 27</t>
  </si>
  <si>
    <t>"odstranění konstrukce vjezdů pod asfaltovým krytem, tl. 320mm" 35</t>
  </si>
  <si>
    <t>"odstranění konstrukce vjezdů pod žul kostky, tl. 320mm" 93</t>
  </si>
  <si>
    <t>"odstranění konstrukce vjezdů pod zámkovou dlažbou, tl. 340mm" 163</t>
  </si>
  <si>
    <t>"odstranění konstrukce vjezdů pod dlažbou 30x30, tl. 380mm" 157</t>
  </si>
  <si>
    <t>"odstranění konstrukce vjezdů pod vegetační dlažbou, tl. 320mm" 12</t>
  </si>
  <si>
    <t>"odstranění konstrukce pod autobusovou obrubou, tl. 320mm" 37,5</t>
  </si>
  <si>
    <t>10</t>
  </si>
  <si>
    <t>113107330</t>
  </si>
  <si>
    <t>Odstranění podkladu z betonu prostého tl do 100 mm strojně pl do 50 m2</t>
  </si>
  <si>
    <t>694747527</t>
  </si>
  <si>
    <t>Odstranění podkladů nebo krytů strojně plochy jednotlivě do 50 m2 s přemístěním hmot na skládku na vzdálenost do 3 m nebo s naložením na dopravní prostředek z betonu prostého, o tl. vrstvy do 100 mm</t>
  </si>
  <si>
    <t>https://podminky.urs.cz/item/CS_URS_2024_02/113107330</t>
  </si>
  <si>
    <t>"odstranění betonového krytu vjezdů tl. 100 mm" 27</t>
  </si>
  <si>
    <t>11</t>
  </si>
  <si>
    <t>113201112</t>
  </si>
  <si>
    <t>Vytrhání obrub silničních ležatých</t>
  </si>
  <si>
    <t>m</t>
  </si>
  <si>
    <t>-241597342</t>
  </si>
  <si>
    <t>Vytrhání obrub s vybouráním lože, s přemístěním hmot na skládku na vzdálenost do 3 m nebo s naložením na dopravní prostředek silničních ležatých</t>
  </si>
  <si>
    <t>https://podminky.urs.cz/item/CS_URS_2024_02/113201112</t>
  </si>
  <si>
    <t>"odstranění ležatých silničních obrub" 3</t>
  </si>
  <si>
    <t>113202111</t>
  </si>
  <si>
    <t>Vytrhání obrub krajníků obrubníků stojatých</t>
  </si>
  <si>
    <t>2101493381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</si>
  <si>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</si>
  <si>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</si>
  <si>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"odstranění stojatých silničních obrub" 43</t>
  </si>
  <si>
    <t>"odstranění přídlažbové desky" 46</t>
  </si>
  <si>
    <t>13</t>
  </si>
  <si>
    <t>113204111</t>
  </si>
  <si>
    <t>Vytrhání obrub záhonových</t>
  </si>
  <si>
    <t>-2085270891</t>
  </si>
  <si>
    <t>Vytrhání obrub s vybouráním lože, s přemístěním hmot na skládku na vzdálenost do 3 m nebo s naložením na dopravní prostředek záhonových</t>
  </si>
  <si>
    <t>https://podminky.urs.cz/item/CS_URS_2024_02/113204111</t>
  </si>
  <si>
    <t>"odstranění chodníkovýchh obrub vjezdů a stávajícího chodníku" 743</t>
  </si>
  <si>
    <t>14</t>
  </si>
  <si>
    <t>122251104</t>
  </si>
  <si>
    <t>Odkopávky a prokopávky nezapažené v hornině třídy těžitelnosti I skupiny 3 objem do 500 m3 strojně</t>
  </si>
  <si>
    <t>m3</t>
  </si>
  <si>
    <t>-780962901</t>
  </si>
  <si>
    <t>Odkopávky a prokopávky nezapažené strojně v hornině třídy těžitelnosti I skupiny 3 přes 100 do 500 m3</t>
  </si>
  <si>
    <t>https://podminky.urs.cz/item/CS_URS_2024_02/122251104</t>
  </si>
  <si>
    <t>"odkop zeminy za obrubou" 307*0,27</t>
  </si>
  <si>
    <t>"odkop zeminy pro konstrukci chodníku" 159*0,27</t>
  </si>
  <si>
    <t>15</t>
  </si>
  <si>
    <t>162751117</t>
  </si>
  <si>
    <t>Vodorovné přemístění přes 9 000 do 10000 m výkopku/sypaniny z horniny třídy těžitelnosti I skupiny 1 až 3</t>
  </si>
  <si>
    <t>-2031190668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</si>
  <si>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</si>
  <si>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</si>
  <si>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"odkop za obrubou" 82,89</t>
  </si>
  <si>
    <t>"odkop pro konstrukci chodníku" 42,93</t>
  </si>
  <si>
    <t>"zpětný zásyp za obrubou" -63,68</t>
  </si>
  <si>
    <t>16</t>
  </si>
  <si>
    <t>171201231</t>
  </si>
  <si>
    <t>Poplatek za uložení zeminy a kamení na recyklační skládce (skládkovné) kód odpadu 17 05 04</t>
  </si>
  <si>
    <t>t</t>
  </si>
  <si>
    <t>-486220872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</si>
  <si>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</si>
  <si>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</si>
  <si>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62,14*1,8</t>
  </si>
  <si>
    <t>17</t>
  </si>
  <si>
    <t>171251201</t>
  </si>
  <si>
    <t>Uložení sypaniny na skládky nebo meziskládky</t>
  </si>
  <si>
    <t>1459018136</t>
  </si>
  <si>
    <t>Uložení sypaniny na skládky nebo meziskládky bez hutnění s upravením uložené sypaniny do předepsaného tvaru</t>
  </si>
  <si>
    <t>https://podminky.urs.cz/item/CS_URS_2024_02/171251201</t>
  </si>
  <si>
    <t>62,14</t>
  </si>
  <si>
    <t>18</t>
  </si>
  <si>
    <t>174151101</t>
  </si>
  <si>
    <t>Zásyp jam, šachet rýh nebo kolem objektů sypaninou se zhutněním</t>
  </si>
  <si>
    <t>-216056619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</si>
  <si>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</si>
  <si>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</si>
  <si>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"podsyp štěrkodrtí ŠD 0/32 pod lože silničních obrub" 16*0,65*0,1</t>
  </si>
  <si>
    <t>"podsyp štěrkodrtí ŠD 0/32 pod lože autobusových obrub" 30*1,25*0,1</t>
  </si>
  <si>
    <t>"podsyp štěrkodrtí ŠD 0/32 pod lože chodníkových obrub" 887*0.45*0.1</t>
  </si>
  <si>
    <t>"zpětný zásyp za obrubou" 796*0,08</t>
  </si>
  <si>
    <t>19</t>
  </si>
  <si>
    <t>M</t>
  </si>
  <si>
    <t>58344171</t>
  </si>
  <si>
    <t>štěrkodrť frakce 0/32</t>
  </si>
  <si>
    <t>193264779</t>
  </si>
  <si>
    <t>"podsyp pod silniční obrubou" 1,04*2</t>
  </si>
  <si>
    <t>"podsyp pod bus obrubou" 3,75*2</t>
  </si>
  <si>
    <t>"podsyp pod chodníkovou obrubou" 39,92*2</t>
  </si>
  <si>
    <t>20</t>
  </si>
  <si>
    <t>181311103</t>
  </si>
  <si>
    <t>Rozprostření ornice tl vrstvy do 200 mm v rovině nebo ve svahu do 1:5 ručně</t>
  </si>
  <si>
    <t>283845142</t>
  </si>
  <si>
    <t>Rozprostření a urovnání ornice v rovině nebo ve svahu sklonu do 1:5 ručně při souvislé ploše, tl. vrstvy do 200 mm</t>
  </si>
  <si>
    <t>https://podminky.urs.cz/item/CS_URS_2024_02/181311103</t>
  </si>
  <si>
    <t>"ohumusování za obrubou tl. 100mm" 362</t>
  </si>
  <si>
    <t>181411131</t>
  </si>
  <si>
    <t>Založení parkového trávníku výsevem pl do 1000 m2 v rovině a ve svahu do 1:5</t>
  </si>
  <si>
    <t>-760062851</t>
  </si>
  <si>
    <t>Založení trávníku na půdě předem připravené plochy do 1000 m2 výsevem včetně utažení parkového v rovině nebo na svahu do 1:5</t>
  </si>
  <si>
    <t>https://podminky.urs.cz/item/CS_URS_2024_02/181411131</t>
  </si>
  <si>
    <t>"zatravnění za obrubou" 362</t>
  </si>
  <si>
    <t>22</t>
  </si>
  <si>
    <t>00572410</t>
  </si>
  <si>
    <t>osivo směs travní parková</t>
  </si>
  <si>
    <t>kg</t>
  </si>
  <si>
    <t>2045252900</t>
  </si>
  <si>
    <t>362*0,045</t>
  </si>
  <si>
    <t>23</t>
  </si>
  <si>
    <t>10364101</t>
  </si>
  <si>
    <t>zemina pro terénní úpravy - ornice</t>
  </si>
  <si>
    <t>-650775249</t>
  </si>
  <si>
    <t>"ornice" 362*0,1*1,8</t>
  </si>
  <si>
    <t>24</t>
  </si>
  <si>
    <t>181951112</t>
  </si>
  <si>
    <t>Úprava pláně v hornině třídy těžitelnosti I skupiny 1 až 3 se zhutněním strojně</t>
  </si>
  <si>
    <t>-1325397990</t>
  </si>
  <si>
    <t>Úprava pláně vyrovnáním výškových rozdílů strojně v hornině třídy těžitelnosti I, skupiny 1 až 3 se zhutněním</t>
  </si>
  <si>
    <t>https://podminky.urs.cz/item/CS_URS_2024_02/181951112</t>
  </si>
  <si>
    <t>"úprava pláně" 1815</t>
  </si>
  <si>
    <t>Komunikace pozemní</t>
  </si>
  <si>
    <t>25</t>
  </si>
  <si>
    <t>564851111</t>
  </si>
  <si>
    <t>Podklad ze štěrkodrtě ŠD plochy přes 100 m2 tl 150 mm</t>
  </si>
  <si>
    <t>109479434</t>
  </si>
  <si>
    <t>Podklad ze štěrkodrti ŠD s rozprostřením a zhutněním plochy přes 100 m2, po zhutnění tl. 150 mm</t>
  </si>
  <si>
    <t>https://podminky.urs.cz/item/CS_URS_2024_02/564851111</t>
  </si>
  <si>
    <t xml:space="preserve">"podkladní vrstva chodníku ze štěrkodrti ŠD 0/32 tl. 150 mm"   891</t>
  </si>
  <si>
    <t xml:space="preserve">"podkladní vrstva vjezdů ze štěrkodrti ŠD 0/32 tl. 150 mm"   2*564</t>
  </si>
  <si>
    <t>26</t>
  </si>
  <si>
    <t>567124121</t>
  </si>
  <si>
    <t>Podklad ze směsi stmelené cementem SC C 20/25 (PB I) tl 160 mm</t>
  </si>
  <si>
    <t>-450623006</t>
  </si>
  <si>
    <t>Podklad ze směsi stmelené cementem SC bez dilatačních spár, s rozprostřením a zhutněním SC C 20/25 (PB I), po zhutnění tl. 160 mm</t>
  </si>
  <si>
    <t>https://podminky.urs.cz/item/CS_URS_2024_02/567124121</t>
  </si>
  <si>
    <t>"dobetonování podél silniční a autobusové obruby" 46*0.5</t>
  </si>
  <si>
    <t>27</t>
  </si>
  <si>
    <t>573211107</t>
  </si>
  <si>
    <t>Postřik živičný spojovací z asfaltu v množství 0,30 kg/m2</t>
  </si>
  <si>
    <t>-1102723479</t>
  </si>
  <si>
    <t>Postřik spojovací PS bez posypu kamenivem z asfaltu silničního, v množství 0,30 kg/m2</t>
  </si>
  <si>
    <t>https://podminky.urs.cz/item/CS_URS_2024_02/573211107</t>
  </si>
  <si>
    <t>"spojovací postřik podél obruby" 2*13</t>
  </si>
  <si>
    <t>"Spojovacé postřik napojení vjezdů" 19</t>
  </si>
  <si>
    <t>28</t>
  </si>
  <si>
    <t>577144111R</t>
  </si>
  <si>
    <t>Asfaltový beton vrstva obrusná ACO 11+ (ABS) tř. I tl 50 mm š do 3 m z nemodifikovaného asfaltu</t>
  </si>
  <si>
    <t>1810215811</t>
  </si>
  <si>
    <t>Asfaltový beton vrstva obrusná ACO 11 (ABS) s rozprostřením a se zhutněním z nemodifikovaného asfaltu v pruhu šířky do 3 m tř. I (ACO 11+), po zhutnění tl. 50 mm</t>
  </si>
  <si>
    <t>"ruční pokládka asfaltobetonu ACO 11 podél silniční obruby" 13</t>
  </si>
  <si>
    <t>"ruční pokládka asfaltobetonu ACO 11 napojení vjezdů" 19</t>
  </si>
  <si>
    <t>29</t>
  </si>
  <si>
    <t>577165111R</t>
  </si>
  <si>
    <t>Asfaltový beton vrstva obrusná ACO 16 (ABH) tl 70 mm š do 3 m z nemodifikovaného asfaltu</t>
  </si>
  <si>
    <t>-216134219</t>
  </si>
  <si>
    <t>Asfaltový beton vrstva obrusná ACO 16 (ABH) s rozprostřením a zhutněním z nemodifikovaného asfaltu v pruhu šířky do 3 m, po zhutnění tl. 70 mm</t>
  </si>
  <si>
    <t>"ruční pokládka asfaltobetonu ACP 16 podél silniční obruby" 13</t>
  </si>
  <si>
    <t>30</t>
  </si>
  <si>
    <t>581114113</t>
  </si>
  <si>
    <t>Kryt z betonu komunikace pro pěší tl 100 mm</t>
  </si>
  <si>
    <t>1617389527</t>
  </si>
  <si>
    <t>Kryt z prostého betonu komunikací pro pěší tl. 100 mm</t>
  </si>
  <si>
    <t>https://podminky.urs.cz/item/CS_URS_2024_02/581114113</t>
  </si>
  <si>
    <t xml:space="preserve">"kryt napojení  vjezdů za obrubou z prostého beton C20/25 XF3" 5</t>
  </si>
  <si>
    <t>31</t>
  </si>
  <si>
    <t>591211111</t>
  </si>
  <si>
    <t>Kladení dlažby z kostek drobných z kamene do lože z kameniva těženého tl 50 mm</t>
  </si>
  <si>
    <t>1070807370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</si>
  <si>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</si>
  <si>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https://podminky.urs.cz/item/CS_URS_2024_02/591211111</t>
  </si>
  <si>
    <t>"zpětné dláždění napojení vjezdů ze žulových kostek za obrubou" 28</t>
  </si>
  <si>
    <t>32</t>
  </si>
  <si>
    <t>596211213</t>
  </si>
  <si>
    <t>Kladení zámkové dlažby komunikací pro pěší ručně tl 80 mm skupiny A pl přes 300 m2</t>
  </si>
  <si>
    <t>-1359210815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</si>
  <si>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</si>
  <si>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https://podminky.urs.cz/item/CS_URS_2024_02/596211213</t>
  </si>
  <si>
    <t>"nový kryt chodníku a vjezdů" 1320</t>
  </si>
  <si>
    <t>"zpětné zadláždění napojení vjezdů" 56</t>
  </si>
  <si>
    <t>33</t>
  </si>
  <si>
    <t>59245020</t>
  </si>
  <si>
    <t>dlažba skladebná betonová 200x100mm tl 80mm přírodní</t>
  </si>
  <si>
    <t>286043183</t>
  </si>
  <si>
    <t>"nový kryt chodníku a vjezdů, dlažba obdélníková 200x100x80, přírodní, 2% ztratné" 1206*1.02</t>
  </si>
  <si>
    <t>34</t>
  </si>
  <si>
    <t>59245226</t>
  </si>
  <si>
    <t>dlažba pro nevidomé betonová 200x100mm tl 80mm barevná</t>
  </si>
  <si>
    <t>1612585499</t>
  </si>
  <si>
    <t>"varovný pás, dlažba 200x100x80 slepecká, červená, 2% ztratné" 85*1.02</t>
  </si>
  <si>
    <t>35</t>
  </si>
  <si>
    <t>59245005</t>
  </si>
  <si>
    <t>dlažba skladebná betonová 200x100mm tl 80mm barevná</t>
  </si>
  <si>
    <t>1465674474</t>
  </si>
  <si>
    <t>"ochraný pás bus zastávky, dlažba 200x100x80 s nesraženými hranami, červená, 2% ztratné" 16*1.02</t>
  </si>
  <si>
    <t>36</t>
  </si>
  <si>
    <t>59246087</t>
  </si>
  <si>
    <t>dlažba pro nevidomé betonová 200x200mm tl 80mm přírodní</t>
  </si>
  <si>
    <t>-1550362987</t>
  </si>
  <si>
    <t>"umělá vodící linie, dlažba 200x200x80, přírodní, 2% ztratné" 13*1.02</t>
  </si>
  <si>
    <t>37</t>
  </si>
  <si>
    <t>596412210</t>
  </si>
  <si>
    <t>Kladení dlažby z vegetačních tvárnic pozemních komunikací tl 80 mm pl do 50 m2</t>
  </si>
  <si>
    <t>241650767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</si>
  <si>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</si>
  <si>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https://podminky.urs.cz/item/CS_URS_2024_02/596412210</t>
  </si>
  <si>
    <t>"zpětná pokládka betonové vegetační dlažby napojení parkoviště" 6</t>
  </si>
  <si>
    <t>38</t>
  </si>
  <si>
    <t>596811120</t>
  </si>
  <si>
    <t>Kladení betonové dlažby komunikací pro pěší do lože z kameniva velikosti do 0,09 m2 pl do 50 m2</t>
  </si>
  <si>
    <t>460396603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</si>
  <si>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</si>
  <si>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https://podminky.urs.cz/item/CS_URS_2024_02/596811120</t>
  </si>
  <si>
    <t>"zpětná pokládka dlažby 30x30 napojení vjezdu" 23</t>
  </si>
  <si>
    <t>Úpravy povrchů, podlahy a osazování výplní</t>
  </si>
  <si>
    <t>39</t>
  </si>
  <si>
    <t>637121111</t>
  </si>
  <si>
    <t>Okapový chodník z kačírku tl 100 mm s udusáním</t>
  </si>
  <si>
    <t>-876099198</t>
  </si>
  <si>
    <t>Okapový chodník z kameniva s udusáním a urovnáním povrchu z kačírku tl. 100 mm</t>
  </si>
  <si>
    <t>https://podminky.urs.cz/item/CS_URS_2024_02/637121111</t>
  </si>
  <si>
    <t>"úprava ploch z okrasného kameniva - kačírek" 15</t>
  </si>
  <si>
    <t>Ostatní konstrukce a práce, bourání</t>
  </si>
  <si>
    <t>40</t>
  </si>
  <si>
    <t>914111111</t>
  </si>
  <si>
    <t>Montáž svislé dopravní značky do velikosti 1 m2 objímkami na sloupek nebo konzolu</t>
  </si>
  <si>
    <t>kus</t>
  </si>
  <si>
    <t>-708526117</t>
  </si>
  <si>
    <t>Montáž svislé dopravní značky základní velikosti do 1 m2 objímkami na sloupky nebo konzoly</t>
  </si>
  <si>
    <t>https://podminky.urs.cz/item/CS_URS_2024_02/914111111</t>
  </si>
  <si>
    <t>41</t>
  </si>
  <si>
    <t>40445644</t>
  </si>
  <si>
    <t>informativní značky jiné IJ4a 500x500mm</t>
  </si>
  <si>
    <t>-1609139934</t>
  </si>
  <si>
    <t>"IJ4a" 3</t>
  </si>
  <si>
    <t>42</t>
  </si>
  <si>
    <t>914511112</t>
  </si>
  <si>
    <t>Montáž sloupku dopravních značek délky do 3,5 m s betonovým základem a patkou D 60 mm</t>
  </si>
  <si>
    <t>-163635385</t>
  </si>
  <si>
    <t>Montáž sloupku dopravních značek délky do 3,5 m do hliníkové patky pro sloupek D 60 mm</t>
  </si>
  <si>
    <t>https://podminky.urs.cz/item/CS_URS_2024_02/914511112</t>
  </si>
  <si>
    <t>"nosné sloupky pro DZ včetně víčka, hliníkové patka a zabetonování patky" 3</t>
  </si>
  <si>
    <t>43</t>
  </si>
  <si>
    <t>40445225</t>
  </si>
  <si>
    <t>sloupek pro dopravní značku Zn D 60mm v 3,5m</t>
  </si>
  <si>
    <t>289419682</t>
  </si>
  <si>
    <t>44</t>
  </si>
  <si>
    <t>915491211</t>
  </si>
  <si>
    <t>Osazení vodícího proužku z betonových desek do betonového lože tl do 100 mm š proužku 250 mm</t>
  </si>
  <si>
    <t>-1857280254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</si>
  <si>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</si>
  <si>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https://podminky.urs.cz/item/CS_URS_2024_02/915491211</t>
  </si>
  <si>
    <t>"osazení vodící přídlažbové desky 500x250x100 do lože z betonu C20/25 XF3" 16</t>
  </si>
  <si>
    <t>45</t>
  </si>
  <si>
    <t>59218002</t>
  </si>
  <si>
    <t>krajník betonový silniční 500x250x100mm</t>
  </si>
  <si>
    <t>-610440360</t>
  </si>
  <si>
    <t>"vodící betonová přídlažbová deska 500x250x100, 2% ztratné" 16*1,02</t>
  </si>
  <si>
    <t>46</t>
  </si>
  <si>
    <t>916131213</t>
  </si>
  <si>
    <t>Osazení silničního obrubníku betonového stojatého s boční opěrou do lože z betonu prostého</t>
  </si>
  <si>
    <t>868401166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</si>
  <si>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</si>
  <si>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</si>
  <si>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"osazení silničního obrubníku do lože z betonu C20/25 XF3" 16</t>
  </si>
  <si>
    <t>47</t>
  </si>
  <si>
    <t>59217029</t>
  </si>
  <si>
    <t>obrubník silniční betonový nájezdový 1000x150x150mm</t>
  </si>
  <si>
    <t>-105663001</t>
  </si>
  <si>
    <t>"silniční obrubník nájezdový, 2% ztratné" 9*1.02</t>
  </si>
  <si>
    <t>48</t>
  </si>
  <si>
    <t>59217030</t>
  </si>
  <si>
    <t>obrubník silniční betonový přechodový 1000x150x150-250mm</t>
  </si>
  <si>
    <t>89940047</t>
  </si>
  <si>
    <t>"silniční obrubník přechodový" 7</t>
  </si>
  <si>
    <t>49</t>
  </si>
  <si>
    <t>916231213</t>
  </si>
  <si>
    <t>Osazení chodníkového obrubníku betonového stojatého s boční opěrou do lože z betonu prostého</t>
  </si>
  <si>
    <t>-20795228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</si>
  <si>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</si>
  <si>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</si>
  <si>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"osazení chodníkového obrubníku do lože z betonu C20/25 XF3" 887</t>
  </si>
  <si>
    <t>50</t>
  </si>
  <si>
    <t>59217017</t>
  </si>
  <si>
    <t>obrubník betonový chodníkový 1000x100x250mm</t>
  </si>
  <si>
    <t>1026022886</t>
  </si>
  <si>
    <t>"chodníkový obrubník pro chodník, 2% ztratné" 887*1.02</t>
  </si>
  <si>
    <t>51</t>
  </si>
  <si>
    <t>916431112</t>
  </si>
  <si>
    <t>Osazení bezbariérového betonového obrubníku do betonového lože tl 150 mm s boční opěrou</t>
  </si>
  <si>
    <t>1329839849</t>
  </si>
  <si>
    <t>Osazení betonového bezbariérového obrubníku s ložem betonovým tl. 150 mm úložná šířka do 400 mm s boční opěrou</t>
  </si>
  <si>
    <t>https://podminky.urs.cz/item/CS_URS_2024_02/916431112</t>
  </si>
  <si>
    <t>"osazení bezbariérové obrubníku autobusové zastávky do lože z betonu C20/25 XF3" 2*15</t>
  </si>
  <si>
    <t>52</t>
  </si>
  <si>
    <t>59217040</t>
  </si>
  <si>
    <t>obrubník betonový bezbariérový náběhový 130-190mm</t>
  </si>
  <si>
    <t>-1188730801</t>
  </si>
  <si>
    <t>"bezbariérový zastávkový obrubník náběhový HK400/H25-290/1000PL(PP)" 4</t>
  </si>
  <si>
    <t>53</t>
  </si>
  <si>
    <t>59217041</t>
  </si>
  <si>
    <t>obrubník betonový bezbariérový přímý 290mm</t>
  </si>
  <si>
    <t>-384597097</t>
  </si>
  <si>
    <t>"bezbariérový zastávkový obrubník přímí HK400/290/1000P, výška nástupní hrany 160mm" 2*13</t>
  </si>
  <si>
    <t>54</t>
  </si>
  <si>
    <t>919732221</t>
  </si>
  <si>
    <t>Styčná spára napojení nového živičného povrchu na stávající za tepla š 15 mm hl 25 mm bez prořezání</t>
  </si>
  <si>
    <t>-1056188147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</si>
  <si>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</si>
  <si>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https://podminky.urs.cz/item/CS_URS_2024_02/919732221</t>
  </si>
  <si>
    <t>"spára podél úpravy silniční obruby" 50</t>
  </si>
  <si>
    <t>"spára podél napojení vjezdů" 32</t>
  </si>
  <si>
    <t>55</t>
  </si>
  <si>
    <t>919735112</t>
  </si>
  <si>
    <t>Řezání stávajícího živičného krytu hl přes 50 do 100 mm</t>
  </si>
  <si>
    <t>-615125648</t>
  </si>
  <si>
    <t>Řezání stávajícího živičného krytu nebo podkladu hloubky přes 50 do 100 mm</t>
  </si>
  <si>
    <t>https://podminky.urs.cz/item/CS_URS_2024_02/919735112</t>
  </si>
  <si>
    <t>"řezání asfaltového krytu podél silniční obruby" 50</t>
  </si>
  <si>
    <t>"řezání asfaltového krytu napojení vjezdů" 32</t>
  </si>
  <si>
    <t>56</t>
  </si>
  <si>
    <t>919735122</t>
  </si>
  <si>
    <t>Řezání stávajícího betonového krytu hl přes 50 do 100 mm</t>
  </si>
  <si>
    <t>-1394441055</t>
  </si>
  <si>
    <t>Řezání stávajícího betonového krytu nebo podkladu hloubky přes 50 do 100 mm</t>
  </si>
  <si>
    <t>https://podminky.urs.cz/item/CS_URS_2024_02/919735122</t>
  </si>
  <si>
    <t>"řezání betonového krytu vjezdů hloubky 100 mm" 11</t>
  </si>
  <si>
    <t>57</t>
  </si>
  <si>
    <t>935113111</t>
  </si>
  <si>
    <t>Osazení odvodňovacího polymerbetonového žlabu s krycím roštem šířky do 200 mm</t>
  </si>
  <si>
    <t>1661226293</t>
  </si>
  <si>
    <t>Osazení odvodňovacího žlabu s krycím roštem polymerbetonového šířky do 200 mm</t>
  </si>
  <si>
    <t>https://podminky.urs.cz/item/CS_URS_2024_02/935113111</t>
  </si>
  <si>
    <t>"osazení odvodňovacího žlabu z polymerbetonu s litinovým můstkovým roštem" 78</t>
  </si>
  <si>
    <t>58</t>
  </si>
  <si>
    <t>59227102</t>
  </si>
  <si>
    <t>žlab odvodňovací z polymerbetonu bez spádu dna pozinkovaná hrana š 150mm</t>
  </si>
  <si>
    <t>405312464</t>
  </si>
  <si>
    <t>"polymerbetonový žlab s integrovanou ochrannou ocelovou hranou SVF 1000 MINI - 1000/130/60, ztratné 20%" 78*1,2</t>
  </si>
  <si>
    <t>59</t>
  </si>
  <si>
    <t>59227014</t>
  </si>
  <si>
    <t>rošt můstkový C250 litina pro žlab š 130mm</t>
  </si>
  <si>
    <t>1523408257</t>
  </si>
  <si>
    <t>"litinový můstkový rošt pro polymerbetonový žlab, 500x100, ztratné 20%" 78*1,2</t>
  </si>
  <si>
    <t>60</t>
  </si>
  <si>
    <t>966006132</t>
  </si>
  <si>
    <t>Odstranění značek dopravních nebo orientačních se sloupky s betonovými patkami</t>
  </si>
  <si>
    <t>-1012866241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</si>
  <si>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</si>
  <si>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</si>
  <si>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61</t>
  </si>
  <si>
    <t>966006211</t>
  </si>
  <si>
    <t>Odstranění svislých dopravních značek ze sloupů, sloupků nebo konzol</t>
  </si>
  <si>
    <t>-1480665554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</si>
  <si>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</si>
  <si>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https://podminky.urs.cz/item/CS_URS_2024_02/966006211</t>
  </si>
  <si>
    <t>62</t>
  </si>
  <si>
    <t>979054441</t>
  </si>
  <si>
    <t>Očištění vybouraných z desek nebo dlaždic s původním spárováním z kameniva těženého</t>
  </si>
  <si>
    <t>610028555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</si>
  <si>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</si>
  <si>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https://podminky.urs.cz/item/CS_URS_2024_02/979054441</t>
  </si>
  <si>
    <t>"očištění dlaždic 30x30 na vjezdech za obrubou před zpětnou pokládkou" 23</t>
  </si>
  <si>
    <t>"očištění vegetační dlažby před zpětnou pokládkou" 6</t>
  </si>
  <si>
    <t>63</t>
  </si>
  <si>
    <t>979054451</t>
  </si>
  <si>
    <t>Očištění vybouraných zámkových dlaždic s původním spárováním z kameniva těženého</t>
  </si>
  <si>
    <t>-548882347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</si>
  <si>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</si>
  <si>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https://podminky.urs.cz/item/CS_URS_2024_02/979054451</t>
  </si>
  <si>
    <t>"očištění zámkové dlažby na vjezdech za obrubou před zpětnou pokládkou" 56</t>
  </si>
  <si>
    <t>64</t>
  </si>
  <si>
    <t>979071121</t>
  </si>
  <si>
    <t>Očištění dlažebních kostek drobných s původním spárováním kamenivem těženým</t>
  </si>
  <si>
    <t>1564534182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</si>
  <si>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kamenivem těženým</t>
  </si>
  <si>
    <t>https://podminky.urs.cz/item/CS_URS_2024_02/979071121</t>
  </si>
  <si>
    <t>"očištění žulových kostek na vjezdech za obrubou před zpětnou pokládkou" 28</t>
  </si>
  <si>
    <t>997</t>
  </si>
  <si>
    <t>Přesun sutě</t>
  </si>
  <si>
    <t>65</t>
  </si>
  <si>
    <t>997211511</t>
  </si>
  <si>
    <t>Vodorovná doprava suti po suchu na vzdálenost do 1 km</t>
  </si>
  <si>
    <t>-1510535618</t>
  </si>
  <si>
    <t>Vodorovná doprava suti nebo vybouraných hmot suti se složením a hrubým urovnáním, na vzdálenost do 1 km</t>
  </si>
  <si>
    <t>https://podminky.urs.cz/item/CS_URS_2024_02/997211511</t>
  </si>
  <si>
    <t>"Beton"</t>
  </si>
  <si>
    <t>"silniční obruba" 46*0.205</t>
  </si>
  <si>
    <t>"přídlažbová deska" 46*0,205</t>
  </si>
  <si>
    <t>"chodníková obruba" 743*0.185</t>
  </si>
  <si>
    <t>"dlažba 30x30" 1039*0.04*2.2</t>
  </si>
  <si>
    <t>"dlažba ZD" 141*0,06*2,2</t>
  </si>
  <si>
    <t>"betonové vjezdy" 22*0,1*2,2</t>
  </si>
  <si>
    <t>"vegetační dlažba" 6*0,08*2,2</t>
  </si>
  <si>
    <t>Mezisoučet</t>
  </si>
  <si>
    <t>"odkop pod silniční obrubou" 29,2*0,1*2</t>
  </si>
  <si>
    <t>"odkop pod bus obrubou" 37,5*0,32*2</t>
  </si>
  <si>
    <t>"odkop pod chodníkovou obrubou" 399,15*0,1*2</t>
  </si>
  <si>
    <t>"odkop pod dlažbou 30x30 tl. 380 mm" 905*0.23*2</t>
  </si>
  <si>
    <t>"odkop pod dlažbou ZD tl. 380 mm" 34*0.21*2</t>
  </si>
  <si>
    <t>"odkop kačírku" 9*0,27*2</t>
  </si>
  <si>
    <t>"odkop pod betonovým vjezdem tl. 320 mm" 27*0.32*2</t>
  </si>
  <si>
    <t>"odkop pod asfaltovým vjezdem tl. 320 mm" 35*0.32*2</t>
  </si>
  <si>
    <t>"odkop pod vjezdem se žulovou dlažbou tl. 320 mm" 93*0.32*2</t>
  </si>
  <si>
    <t>"odkop pod vjezdem se zámkovou dlažbou tl. 340 mm" 163*0.34*2</t>
  </si>
  <si>
    <t>"odkop pod vjezdem s dlažbou 30x30 tl. 380 mm" 157*0.38*2</t>
  </si>
  <si>
    <t>"odkop pod vegetační dlažbou tl. 320 mm" 12*0.32*2</t>
  </si>
  <si>
    <t>"žulové kostky" 65*0,1*2,8</t>
  </si>
  <si>
    <t>"Asfalt"</t>
  </si>
  <si>
    <t>"podél silniční obruby" 19*0,1*2,4</t>
  </si>
  <si>
    <t>"asfaltový kryt vjezdů" 35*0,1*2,4</t>
  </si>
  <si>
    <t>66</t>
  </si>
  <si>
    <t>997211519</t>
  </si>
  <si>
    <t>Příplatek ZKD 1 km u vodorovné dopravy suti</t>
  </si>
  <si>
    <t>1144443550</t>
  </si>
  <si>
    <t>Vodorovná doprava suti nebo vybouraných hmot suti se složením a hrubým urovnáním, na vzdálenost Příplatek k ceně za každý další započatý 1 km přes 1 km</t>
  </si>
  <si>
    <t>https://podminky.urs.cz/item/CS_URS_2024_02/997211519</t>
  </si>
  <si>
    <t>"dslší 9 km" 1185,565*9</t>
  </si>
  <si>
    <t>67</t>
  </si>
  <si>
    <t>997221861</t>
  </si>
  <si>
    <t>Poplatek za uložení na recyklační skládce (skládkovné) stavebního odpadu z prostého betonu pod kódem 17 01 01</t>
  </si>
  <si>
    <t>559142681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</si>
  <si>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</si>
  <si>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</si>
  <si>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272,255</t>
  </si>
  <si>
    <t>68</t>
  </si>
  <si>
    <t>997221873</t>
  </si>
  <si>
    <t>Poplatek za uložení na recyklační skládce (skládkovné) stavebního odpadu zeminy a kamení zatříděného do Katalogu odpadů pod kódem 17 05 04</t>
  </si>
  <si>
    <t>1583146484</t>
  </si>
  <si>
    <t>https://podminky.urs.cz/item/CS_URS_2024_02/997221873</t>
  </si>
  <si>
    <t>900,35</t>
  </si>
  <si>
    <t>69</t>
  </si>
  <si>
    <t>997221875</t>
  </si>
  <si>
    <t>Poplatek za uložení na recyklační skládce (skládkovné) stavebního odpadu asfaltového bez obsahu dehtu zatříděného do Katalogu odpadů pod kódem 17 03 02</t>
  </si>
  <si>
    <t>1088238618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</si>
  <si>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</si>
  <si>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</si>
  <si>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12,96</t>
  </si>
  <si>
    <t>998</t>
  </si>
  <si>
    <t>Přesun hmot</t>
  </si>
  <si>
    <t>70</t>
  </si>
  <si>
    <t>998223011</t>
  </si>
  <si>
    <t>Přesun hmot pro pozemní komunikace s krytem dlážděným</t>
  </si>
  <si>
    <t>-2110837964</t>
  </si>
  <si>
    <t>Přesun hmot pro pozemní komunikace s krytem dlážděným dopravní vzdálenost do 200 m jakékoliv délky objektu</t>
  </si>
  <si>
    <t>https://podminky.urs.cz/item/CS_URS_2024_02/998223011</t>
  </si>
  <si>
    <t>PSV</t>
  </si>
  <si>
    <t>Práce a dodávky PSV</t>
  </si>
  <si>
    <t>711</t>
  </si>
  <si>
    <t>Izolace proti vodě, vlhkosti a plynům</t>
  </si>
  <si>
    <t>71</t>
  </si>
  <si>
    <t>711161215</t>
  </si>
  <si>
    <t>Izolace proti zemní vlhkosti nopovou fólií svislá, nopek v 20,0 mm, tl do 1,0 mm</t>
  </si>
  <si>
    <t>2044207458</t>
  </si>
  <si>
    <t>Izolace proti zemní vlhkosti a beztlakové vodě nopovými fóliemi na ploše svislé S vrstva ochranná, odvětrávací a drenážní výška nopku 20,0 mm, tl. fólie do 1,0 mm</t>
  </si>
  <si>
    <t>https://podminky.urs.cz/item/CS_URS_2024_02/711161215</t>
  </si>
  <si>
    <t>"izolace při styku s objektem š.0,5m, včetně dodání nopové fólie" 296*0,5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</si>
  <si>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</si>
  <si>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</si>
  <si>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</si>
  <si>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</si>
  <si>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</si>
  <si>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</si>
  <si>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011414000</t>
  </si>
  <si>
    <t>Průzkum výskytu odpadu</t>
  </si>
  <si>
    <t>…</t>
  </si>
  <si>
    <t>CS ÚRS 2020 01</t>
  </si>
  <si>
    <t>1024</t>
  </si>
  <si>
    <t>-885955050</t>
  </si>
  <si>
    <t>012103000</t>
  </si>
  <si>
    <t>Geodetické práce před výstavbou</t>
  </si>
  <si>
    <t>1201091561</t>
  </si>
  <si>
    <t>"vytyčení stavby, inž. sítí" 1</t>
  </si>
  <si>
    <t>012303000</t>
  </si>
  <si>
    <t>Geodetické práce po výstavbě</t>
  </si>
  <si>
    <t>-853364386</t>
  </si>
  <si>
    <t>"zaměření stutečného provedení" 1</t>
  </si>
  <si>
    <t>013254000</t>
  </si>
  <si>
    <t>Dokumentace skutečného provedení stavby</t>
  </si>
  <si>
    <t>267806935</t>
  </si>
  <si>
    <t>"Dokumentace skutečního provedení stavby" 1</t>
  </si>
  <si>
    <t>VRN3</t>
  </si>
  <si>
    <t>Zařízení staveniště</t>
  </si>
  <si>
    <t>032002000</t>
  </si>
  <si>
    <t>Vybavení staveniště</t>
  </si>
  <si>
    <t>1098426930</t>
  </si>
  <si>
    <t>"zřízení staveniště" 1</t>
  </si>
  <si>
    <t>034303000</t>
  </si>
  <si>
    <t>Dopravní značení na staveništi</t>
  </si>
  <si>
    <t>1375363413</t>
  </si>
  <si>
    <t>"přechodné dopravní značení vč. projednání a stanovení" 1</t>
  </si>
  <si>
    <t>039002000</t>
  </si>
  <si>
    <t>Zrušení zařízení staveniště</t>
  </si>
  <si>
    <t>-423314848</t>
  </si>
  <si>
    <t>VRN4</t>
  </si>
  <si>
    <t>Inženýrská činnost</t>
  </si>
  <si>
    <t>043194000</t>
  </si>
  <si>
    <t>Ostatní zkoušky</t>
  </si>
  <si>
    <t>1817187067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</si>
</sst>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2" TargetMode="External" /><Relationship Id="rId2" Type="http://schemas.openxmlformats.org/officeDocument/2006/relationships/hyperlink" Target="https://podminky.urs.cz/item/CS_URS_2024_02/113106144" TargetMode="External" /><Relationship Id="rId3" Type="http://schemas.openxmlformats.org/officeDocument/2006/relationships/hyperlink" Target="https://podminky.urs.cz/item/CS_URS_2024_02/113106136" TargetMode="External" /><Relationship Id="rId4" Type="http://schemas.openxmlformats.org/officeDocument/2006/relationships/hyperlink" Target="https://podminky.urs.cz/item/CS_URS_2024_02/113107142" TargetMode="External" /><Relationship Id="rId5" Type="http://schemas.openxmlformats.org/officeDocument/2006/relationships/hyperlink" Target="https://podminky.urs.cz/item/CS_URS_2024_02/113107342" TargetMode="External" /><Relationship Id="rId6" Type="http://schemas.openxmlformats.org/officeDocument/2006/relationships/hyperlink" Target="https://podminky.urs.cz/item/CS_URS_2024_02/113107221" TargetMode="External" /><Relationship Id="rId7" Type="http://schemas.openxmlformats.org/officeDocument/2006/relationships/hyperlink" Target="https://podminky.urs.cz/item/CS_URS_2024_02/113107223" TargetMode="External" /><Relationship Id="rId8" Type="http://schemas.openxmlformats.org/officeDocument/2006/relationships/hyperlink" Target="https://podminky.urs.cz/item/CS_URS_2024_02/113107224" TargetMode="External" /><Relationship Id="rId9" Type="http://schemas.openxmlformats.org/officeDocument/2006/relationships/hyperlink" Target="https://podminky.urs.cz/item/CS_URS_2024_02/113107330" TargetMode="External" /><Relationship Id="rId10" Type="http://schemas.openxmlformats.org/officeDocument/2006/relationships/hyperlink" Target="https://podminky.urs.cz/item/CS_URS_2024_02/113201112" TargetMode="External" /><Relationship Id="rId11" Type="http://schemas.openxmlformats.org/officeDocument/2006/relationships/hyperlink" Target="https://podminky.urs.cz/item/CS_URS_2024_02/113202111" TargetMode="External" /><Relationship Id="rId12" Type="http://schemas.openxmlformats.org/officeDocument/2006/relationships/hyperlink" Target="https://podminky.urs.cz/item/CS_URS_2024_02/113204111" TargetMode="External" /><Relationship Id="rId13" Type="http://schemas.openxmlformats.org/officeDocument/2006/relationships/hyperlink" Target="https://podminky.urs.cz/item/CS_URS_2024_02/122251104" TargetMode="External" /><Relationship Id="rId14" Type="http://schemas.openxmlformats.org/officeDocument/2006/relationships/hyperlink" Target="https://podminky.urs.cz/item/CS_URS_2024_02/162751117" TargetMode="External" /><Relationship Id="rId15" Type="http://schemas.openxmlformats.org/officeDocument/2006/relationships/hyperlink" Target="https://podminky.urs.cz/item/CS_URS_2024_02/17120123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74151101" TargetMode="External" /><Relationship Id="rId18" Type="http://schemas.openxmlformats.org/officeDocument/2006/relationships/hyperlink" Target="https://podminky.urs.cz/item/CS_URS_2024_02/181311103" TargetMode="External" /><Relationship Id="rId19" Type="http://schemas.openxmlformats.org/officeDocument/2006/relationships/hyperlink" Target="https://podminky.urs.cz/item/CS_URS_2024_02/181411131" TargetMode="External" /><Relationship Id="rId20" Type="http://schemas.openxmlformats.org/officeDocument/2006/relationships/hyperlink" Target="https://podminky.urs.cz/item/CS_URS_2024_02/181951112" TargetMode="External" /><Relationship Id="rId21" Type="http://schemas.openxmlformats.org/officeDocument/2006/relationships/hyperlink" Target="https://podminky.urs.cz/item/CS_URS_2024_02/564851111" TargetMode="External" /><Relationship Id="rId22" Type="http://schemas.openxmlformats.org/officeDocument/2006/relationships/hyperlink" Target="https://podminky.urs.cz/item/CS_URS_2024_02/567124121" TargetMode="External" /><Relationship Id="rId23" Type="http://schemas.openxmlformats.org/officeDocument/2006/relationships/hyperlink" Target="https://podminky.urs.cz/item/CS_URS_2024_02/573211107" TargetMode="External" /><Relationship Id="rId24" Type="http://schemas.openxmlformats.org/officeDocument/2006/relationships/hyperlink" Target="https://podminky.urs.cz/item/CS_URS_2024_02/581114113" TargetMode="External" /><Relationship Id="rId25" Type="http://schemas.openxmlformats.org/officeDocument/2006/relationships/hyperlink" Target="https://podminky.urs.cz/item/CS_URS_2024_02/591211111" TargetMode="External" /><Relationship Id="rId26" Type="http://schemas.openxmlformats.org/officeDocument/2006/relationships/hyperlink" Target="https://podminky.urs.cz/item/CS_URS_2024_02/596211213" TargetMode="External" /><Relationship Id="rId27" Type="http://schemas.openxmlformats.org/officeDocument/2006/relationships/hyperlink" Target="https://podminky.urs.cz/item/CS_URS_2024_02/596412210" TargetMode="External" /><Relationship Id="rId28" Type="http://schemas.openxmlformats.org/officeDocument/2006/relationships/hyperlink" Target="https://podminky.urs.cz/item/CS_URS_2024_02/596811120" TargetMode="External" /><Relationship Id="rId29" Type="http://schemas.openxmlformats.org/officeDocument/2006/relationships/hyperlink" Target="https://podminky.urs.cz/item/CS_URS_2024_02/637121111" TargetMode="External" /><Relationship Id="rId30" Type="http://schemas.openxmlformats.org/officeDocument/2006/relationships/hyperlink" Target="https://podminky.urs.cz/item/CS_URS_2024_02/914111111" TargetMode="External" /><Relationship Id="rId31" Type="http://schemas.openxmlformats.org/officeDocument/2006/relationships/hyperlink" Target="https://podminky.urs.cz/item/CS_URS_2024_02/914511112" TargetMode="External" /><Relationship Id="rId32" Type="http://schemas.openxmlformats.org/officeDocument/2006/relationships/hyperlink" Target="https://podminky.urs.cz/item/CS_URS_2024_02/915491211" TargetMode="External" /><Relationship Id="rId33" Type="http://schemas.openxmlformats.org/officeDocument/2006/relationships/hyperlink" Target="https://podminky.urs.cz/item/CS_URS_2024_02/916131213" TargetMode="External" /><Relationship Id="rId34" Type="http://schemas.openxmlformats.org/officeDocument/2006/relationships/hyperlink" Target="https://podminky.urs.cz/item/CS_URS_2024_02/916231213" TargetMode="External" /><Relationship Id="rId35" Type="http://schemas.openxmlformats.org/officeDocument/2006/relationships/hyperlink" Target="https://podminky.urs.cz/item/CS_URS_2024_02/916431112" TargetMode="External" /><Relationship Id="rId36" Type="http://schemas.openxmlformats.org/officeDocument/2006/relationships/hyperlink" Target="https://podminky.urs.cz/item/CS_URS_2024_02/919732221" TargetMode="External" /><Relationship Id="rId37" Type="http://schemas.openxmlformats.org/officeDocument/2006/relationships/hyperlink" Target="https://podminky.urs.cz/item/CS_URS_2024_02/919735112" TargetMode="External" /><Relationship Id="rId38" Type="http://schemas.openxmlformats.org/officeDocument/2006/relationships/hyperlink" Target="https://podminky.urs.cz/item/CS_URS_2024_02/919735122" TargetMode="External" /><Relationship Id="rId39" Type="http://schemas.openxmlformats.org/officeDocument/2006/relationships/hyperlink" Target="https://podminky.urs.cz/item/CS_URS_2024_02/935113111" TargetMode="External" /><Relationship Id="rId40" Type="http://schemas.openxmlformats.org/officeDocument/2006/relationships/hyperlink" Target="https://podminky.urs.cz/item/CS_URS_2024_02/966006132" TargetMode="External" /><Relationship Id="rId41" Type="http://schemas.openxmlformats.org/officeDocument/2006/relationships/hyperlink" Target="https://podminky.urs.cz/item/CS_URS_2024_02/966006211" TargetMode="External" /><Relationship Id="rId42" Type="http://schemas.openxmlformats.org/officeDocument/2006/relationships/hyperlink" Target="https://podminky.urs.cz/item/CS_URS_2024_02/979054441" TargetMode="External" /><Relationship Id="rId43" Type="http://schemas.openxmlformats.org/officeDocument/2006/relationships/hyperlink" Target="https://podminky.urs.cz/item/CS_URS_2024_02/979054451" TargetMode="External" /><Relationship Id="rId44" Type="http://schemas.openxmlformats.org/officeDocument/2006/relationships/hyperlink" Target="https://podminky.urs.cz/item/CS_URS_2024_02/979071121" TargetMode="External" /><Relationship Id="rId45" Type="http://schemas.openxmlformats.org/officeDocument/2006/relationships/hyperlink" Target="https://podminky.urs.cz/item/CS_URS_2024_02/997211511" TargetMode="External" /><Relationship Id="rId46" Type="http://schemas.openxmlformats.org/officeDocument/2006/relationships/hyperlink" Target="https://podminky.urs.cz/item/CS_URS_2024_02/997211519" TargetMode="External" /><Relationship Id="rId47" Type="http://schemas.openxmlformats.org/officeDocument/2006/relationships/hyperlink" Target="https://podminky.urs.cz/item/CS_URS_2024_02/997221861" TargetMode="External" /><Relationship Id="rId48" Type="http://schemas.openxmlformats.org/officeDocument/2006/relationships/hyperlink" Target="https://podminky.urs.cz/item/CS_URS_2024_02/997221873" TargetMode="External" /><Relationship Id="rId49" Type="http://schemas.openxmlformats.org/officeDocument/2006/relationships/hyperlink" Target="https://podminky.urs.cz/item/CS_URS_2024_02/997221875" TargetMode="External" /><Relationship Id="rId50" Type="http://schemas.openxmlformats.org/officeDocument/2006/relationships/hyperlink" Target="https://podminky.urs.cz/item/CS_URS_2024_02/998223011" TargetMode="External" /><Relationship Id="rId51" Type="http://schemas.openxmlformats.org/officeDocument/2006/relationships/hyperlink" Target="https://podminky.urs.cz/item/CS_URS_2024_02/711161215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013-22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Břeclav - ul. Gen Šimka, chodník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Břeclav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25. 9. 2024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Břeclav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Projekce dopravních staveb,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Bořek Zvědělík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'101 - Chodník'!J30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'101 - Chodník'!P125</f>
        <v>0</v>
      </c>
      <c r="AV95" s="129">
        <f>'101 - Chodník'!J33</f>
        <v>0</v>
      </c>
      <c r="AW95" s="129">
        <f>'101 - Chodník'!J34</f>
        <v>0</v>
      </c>
      <c r="AX95" s="129">
        <f>'101 - Chodník'!J35</f>
        <v>0</v>
      </c>
      <c r="AY95" s="129">
        <f>'101 - Chodník'!J36</f>
        <v>0</v>
      </c>
      <c r="AZ95" s="129">
        <f>'101 - Chodník'!F33</f>
        <v>0</v>
      </c>
      <c r="BA95" s="129">
        <f>'101 - Chodník'!F34</f>
        <v>0</v>
      </c>
      <c r="BB95" s="129">
        <f>'101 - Chodník'!F35</f>
        <v>0</v>
      </c>
      <c r="BC95" s="129">
        <f>'101 - Chodník'!F36</f>
        <v>0</v>
      </c>
      <c r="BD95" s="131">
        <f>'101 - Chodník'!F37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19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'VRN - Vedlejší rozpočtové...'!J30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'VRN - Vedlejší rozpočtové...'!P120</f>
        <v>0</v>
      </c>
      <c r="AV96" s="134">
        <f>'VRN - Vedlejší rozpočtové...'!J33</f>
        <v>0</v>
      </c>
      <c r="AW96" s="134">
        <f>'VRN - Vedlejší rozpočtové...'!J34</f>
        <v>0</v>
      </c>
      <c r="AX96" s="134">
        <f>'VRN - Vedlejší rozpočtové...'!J35</f>
        <v>0</v>
      </c>
      <c r="AY96" s="134">
        <f>'VRN - Vedlejší rozpočtové...'!J36</f>
        <v>0</v>
      </c>
      <c r="AZ96" s="134">
        <f>'VRN - Vedlejší rozpočtové...'!F33</f>
        <v>0</v>
      </c>
      <c r="BA96" s="134">
        <f>'VRN - Vedlejší rozpočtové...'!F34</f>
        <v>0</v>
      </c>
      <c r="BB96" s="134">
        <f>'VRN - Vedlejší rozpočtové...'!F35</f>
        <v>0</v>
      </c>
      <c r="BC96" s="134">
        <f>'VRN - Vedlejší rozpočtové...'!F36</f>
        <v>0</v>
      </c>
      <c r="BD96" s="136">
        <f>'VRN - Vedlejší rozpočtové...'!F37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92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k5m9ng1UjncJe7VGYSXs0Vr4SUqGAuMmy6DhMfGfmAHjFMXCwpEbo5eBRnWeZyn1xPflpk/O8vJ5VAqjJnDLNw==" hashValue="budi72BC+FLPj7dZHZgvFPpYE0ATVP50eW+NG8z7Dql3U6ZlYBUPCeKFDv0l39BNW+LsEMmwENl5GM89k0GkT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01 - Chodník'!C2" display="/"/>
    <hyperlink ref="A9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Gen Šimka,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19</v>
      </c>
      <c r="G11" s="39"/>
      <c r="H11" s="39"/>
      <c r="I11" s="141" t="s">
        <v>20</v>
      </c>
      <c r="J11" s="144" t="s">
        <v>21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25. 9. 2024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ROUND((SUM(BE125:BE463)),  2)</f>
        <v>0</v>
      </c>
      <c r="G33" s="39"/>
      <c r="H33" s="39"/>
      <c r="I33" s="156">
        <v>0.20999999999999999</v>
      </c>
      <c r="J33" s="155">
        <f>ROUND(((SUM(BE125:BE463))*I33),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ROUND((SUM(BF125:BF463)),  2)</f>
        <v>0</v>
      </c>
      <c r="G34" s="39"/>
      <c r="H34" s="39"/>
      <c r="I34" s="156">
        <v>0.12</v>
      </c>
      <c r="J34" s="155">
        <f>ROUND(((SUM(BF125:BF463))*I34),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ROUND((SUM(BG125:BG463)),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ROUND((SUM(BH125:BH463)),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ROUND((SUM(BI125:BI463)),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Gen Šimka,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101 - Chodník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25. 9. 2024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Projekce dopravních staveb,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101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102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103</v>
      </c>
      <c r="E99" s="189"/>
      <c r="F99" s="189"/>
      <c r="G99" s="189"/>
      <c r="H99" s="189"/>
      <c r="I99" s="189"/>
      <c r="J99" s="190">
        <f>J246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104</v>
      </c>
      <c r="E100" s="189"/>
      <c r="F100" s="189"/>
      <c r="G100" s="189"/>
      <c r="H100" s="189"/>
      <c r="I100" s="189"/>
      <c r="J100" s="190">
        <f>J305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105</v>
      </c>
      <c r="E101" s="189"/>
      <c r="F101" s="189"/>
      <c r="G101" s="189"/>
      <c r="H101" s="189"/>
      <c r="I101" s="189"/>
      <c r="J101" s="190">
        <f>J310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106</v>
      </c>
      <c r="E102" s="189"/>
      <c r="F102" s="189"/>
      <c r="G102" s="189"/>
      <c r="H102" s="189"/>
      <c r="I102" s="189"/>
      <c r="J102" s="190">
        <f>J406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107</v>
      </c>
      <c r="E103" s="189"/>
      <c r="F103" s="189"/>
      <c r="G103" s="189"/>
      <c r="H103" s="189"/>
      <c r="I103" s="189"/>
      <c r="J103" s="190">
        <f>J454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80"/>
      <c r="C104" s="181"/>
      <c r="D104" s="182" t="s">
        <v>108</v>
      </c>
      <c r="E104" s="183"/>
      <c r="F104" s="183"/>
      <c r="G104" s="183"/>
      <c r="H104" s="183"/>
      <c r="I104" s="183"/>
      <c r="J104" s="184">
        <f>J458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6"/>
      <c r="C105" s="187"/>
      <c r="D105" s="188" t="s">
        <v>109</v>
      </c>
      <c r="E105" s="189"/>
      <c r="F105" s="189"/>
      <c r="G105" s="189"/>
      <c r="H105" s="189"/>
      <c r="I105" s="189"/>
      <c r="J105" s="190">
        <f>J459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Břeclav - ul. Gen Šimka, chodník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101 - Chodník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22</v>
      </c>
      <c r="D119" s="41"/>
      <c r="E119" s="41"/>
      <c r="F119" s="28" t="str">
        <f>F12</f>
        <v>Břeclav</v>
      </c>
      <c r="G119" s="41"/>
      <c r="H119" s="41"/>
      <c r="I119" s="33" t="s">
        <v>24</v>
      </c>
      <c r="J119" s="80" t="str">
        <f>IF(J12="","",J12)</f>
        <v>25. 9. 2024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26</v>
      </c>
      <c r="D121" s="41"/>
      <c r="E121" s="41"/>
      <c r="F121" s="28" t="str">
        <f>E15</f>
        <v>Město Břeclav</v>
      </c>
      <c r="G121" s="41"/>
      <c r="H121" s="41"/>
      <c r="I121" s="33" t="s">
        <v>32</v>
      </c>
      <c r="J121" s="37" t="str">
        <f>E21</f>
        <v>Projekce dopravních staveb,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35</v>
      </c>
      <c r="J122" s="37" t="str">
        <f>E24</f>
        <v>Ing. Bořek Zvědělík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111</v>
      </c>
      <c r="D124" s="195" t="s">
        <v>63</v>
      </c>
      <c r="E124" s="195" t="s">
        <v>59</v>
      </c>
      <c r="F124" s="195" t="s">
        <v>60</v>
      </c>
      <c r="G124" s="195" t="s">
        <v>112</v>
      </c>
      <c r="H124" s="195" t="s">
        <v>113</v>
      </c>
      <c r="I124" s="195" t="s">
        <v>114</v>
      </c>
      <c r="J124" s="195" t="s">
        <v>98</v>
      </c>
      <c r="K124" s="196" t="s">
        <v>115</v>
      </c>
      <c r="L124" s="197"/>
      <c r="M124" s="101" t="s">
        <v>1</v>
      </c>
      <c r="N124" s="102" t="s">
        <v>42</v>
      </c>
      <c r="O124" s="102" t="s">
        <v>116</v>
      </c>
      <c r="P124" s="102" t="s">
        <v>117</v>
      </c>
      <c r="Q124" s="102" t="s">
        <v>118</v>
      </c>
      <c r="R124" s="102" t="s">
        <v>119</v>
      </c>
      <c r="S124" s="102" t="s">
        <v>120</v>
      </c>
      <c r="T124" s="103" t="s">
        <v>121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122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P126+P458</f>
        <v>0</v>
      </c>
      <c r="Q125" s="105"/>
      <c r="R125" s="200">
        <f>R126+R458</f>
        <v>742.15787279999995</v>
      </c>
      <c r="S125" s="105"/>
      <c r="T125" s="201">
        <f>T126+T458</f>
        <v>1212.8965000000001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100</v>
      </c>
      <c r="BK125" s="202">
        <f>BK126+BK458</f>
        <v>0</v>
      </c>
    </row>
    <row r="126" s="12" customFormat="1" ht="25.92" customHeight="1">
      <c r="A126" s="12"/>
      <c r="B126" s="203"/>
      <c r="C126" s="204"/>
      <c r="D126" s="205" t="s">
        <v>77</v>
      </c>
      <c r="E126" s="206" t="s">
        <v>123</v>
      </c>
      <c r="F126" s="206" t="s">
        <v>124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P127+P246+P305+P310+P406+P454</f>
        <v>0</v>
      </c>
      <c r="Q126" s="211"/>
      <c r="R126" s="212">
        <f>R127+R246+R305+R310+R406+R454</f>
        <v>742.0394728</v>
      </c>
      <c r="S126" s="211"/>
      <c r="T126" s="213">
        <f>T127+T246+T305+T310+T406+T454</f>
        <v>1212.8965000000001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86</v>
      </c>
      <c r="AT126" s="215" t="s">
        <v>77</v>
      </c>
      <c r="AU126" s="215" t="s">
        <v>78</v>
      </c>
      <c r="AY126" s="214" t="s">
        <v>125</v>
      </c>
      <c r="BK126" s="216">
        <f>BK127+BK246+BK305+BK310+BK406+BK454</f>
        <v>0</v>
      </c>
    </row>
    <row r="127" s="12" customFormat="1" ht="22.8" customHeight="1">
      <c r="A127" s="12"/>
      <c r="B127" s="203"/>
      <c r="C127" s="204"/>
      <c r="D127" s="205" t="s">
        <v>77</v>
      </c>
      <c r="E127" s="217" t="s">
        <v>86</v>
      </c>
      <c r="F127" s="217" t="s">
        <v>126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SUM(P128:P245)</f>
        <v>0</v>
      </c>
      <c r="Q127" s="211"/>
      <c r="R127" s="212">
        <f>SUM(R128:R245)</f>
        <v>154.59629000000001</v>
      </c>
      <c r="S127" s="211"/>
      <c r="T127" s="213">
        <f>SUM(T128:T245)</f>
        <v>1212.6385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86</v>
      </c>
      <c r="AT127" s="215" t="s">
        <v>77</v>
      </c>
      <c r="AU127" s="215" t="s">
        <v>86</v>
      </c>
      <c r="AY127" s="214" t="s">
        <v>125</v>
      </c>
      <c r="BK127" s="216">
        <f>SUM(BK128:BK245)</f>
        <v>0</v>
      </c>
    </row>
    <row r="128" s="2" customFormat="1" ht="21.75" customHeight="1">
      <c r="A128" s="39"/>
      <c r="B128" s="40"/>
      <c r="C128" s="219" t="s">
        <v>86</v>
      </c>
      <c r="D128" s="219" t="s">
        <v>127</v>
      </c>
      <c r="E128" s="220" t="s">
        <v>128</v>
      </c>
      <c r="F128" s="221" t="s">
        <v>129</v>
      </c>
      <c r="G128" s="222" t="s">
        <v>130</v>
      </c>
      <c r="H128" s="223">
        <v>1062</v>
      </c>
      <c r="I128" s="224"/>
      <c r="J128" s="225">
        <f>ROUND(I128*H128,2)</f>
        <v>0</v>
      </c>
      <c r="K128" s="221" t="s">
        <v>131</v>
      </c>
      <c r="L128" s="45"/>
      <c r="M128" s="226" t="s">
        <v>1</v>
      </c>
      <c r="N128" s="227" t="s">
        <v>43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0.255</v>
      </c>
      <c r="T128" s="229">
        <f>S128*H128</f>
        <v>270.81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132</v>
      </c>
      <c r="AT128" s="230" t="s">
        <v>127</v>
      </c>
      <c r="AU128" s="230" t="s">
        <v>88</v>
      </c>
      <c r="AY128" s="18" t="s">
        <v>125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86</v>
      </c>
      <c r="BK128" s="231">
        <f>ROUND(I128*H128,2)</f>
        <v>0</v>
      </c>
      <c r="BL128" s="18" t="s">
        <v>132</v>
      </c>
      <c r="BM128" s="230" t="s">
        <v>133</v>
      </c>
    </row>
    <row r="129" s="2" customFormat="1">
      <c r="A129" s="39"/>
      <c r="B129" s="40"/>
      <c r="C129" s="41"/>
      <c r="D129" s="232" t="s">
        <v>134</v>
      </c>
      <c r="E129" s="41"/>
      <c r="F129" s="233" t="s">
        <v>135</v>
      </c>
      <c r="G129" s="41"/>
      <c r="H129" s="41"/>
      <c r="I129" s="234"/>
      <c r="J129" s="41"/>
      <c r="K129" s="41"/>
      <c r="L129" s="45"/>
      <c r="M129" s="235"/>
      <c r="N129" s="236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88</v>
      </c>
    </row>
    <row r="130" s="2" customFormat="1">
      <c r="A130" s="39"/>
      <c r="B130" s="40"/>
      <c r="C130" s="41"/>
      <c r="D130" s="237" t="s">
        <v>136</v>
      </c>
      <c r="E130" s="41"/>
      <c r="F130" s="238" t="s">
        <v>137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136</v>
      </c>
      <c r="AU130" s="18" t="s">
        <v>88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139</v>
      </c>
      <c r="G131" s="240"/>
      <c r="H131" s="243">
        <v>1062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88</v>
      </c>
      <c r="AV131" s="13" t="s">
        <v>88</v>
      </c>
      <c r="AW131" s="13" t="s">
        <v>34</v>
      </c>
      <c r="AX131" s="13" t="s">
        <v>86</v>
      </c>
      <c r="AY131" s="249" t="s">
        <v>125</v>
      </c>
    </row>
    <row r="132" s="2" customFormat="1" ht="16.5" customHeight="1">
      <c r="A132" s="39"/>
      <c r="B132" s="40"/>
      <c r="C132" s="219" t="s">
        <v>88</v>
      </c>
      <c r="D132" s="219" t="s">
        <v>127</v>
      </c>
      <c r="E132" s="220" t="s">
        <v>140</v>
      </c>
      <c r="F132" s="221" t="s">
        <v>141</v>
      </c>
      <c r="G132" s="222" t="s">
        <v>130</v>
      </c>
      <c r="H132" s="223">
        <v>197</v>
      </c>
      <c r="I132" s="224"/>
      <c r="J132" s="225">
        <f>ROUND(I132*H132,2)</f>
        <v>0</v>
      </c>
      <c r="K132" s="221" t="s">
        <v>131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0.26000000000000001</v>
      </c>
      <c r="T132" s="229">
        <f>S132*H132</f>
        <v>51.219999999999999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132</v>
      </c>
      <c r="AT132" s="230" t="s">
        <v>127</v>
      </c>
      <c r="AU132" s="230" t="s">
        <v>88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132</v>
      </c>
      <c r="BM132" s="230" t="s">
        <v>142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143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88</v>
      </c>
    </row>
    <row r="134" s="2" customFormat="1">
      <c r="A134" s="39"/>
      <c r="B134" s="40"/>
      <c r="C134" s="41"/>
      <c r="D134" s="237" t="s">
        <v>136</v>
      </c>
      <c r="E134" s="41"/>
      <c r="F134" s="238" t="s">
        <v>144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88</v>
      </c>
    </row>
    <row r="135" s="13" customFormat="1">
      <c r="A135" s="13"/>
      <c r="B135" s="239"/>
      <c r="C135" s="240"/>
      <c r="D135" s="232" t="s">
        <v>138</v>
      </c>
      <c r="E135" s="241" t="s">
        <v>1</v>
      </c>
      <c r="F135" s="242" t="s">
        <v>145</v>
      </c>
      <c r="G135" s="240"/>
      <c r="H135" s="243">
        <v>197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138</v>
      </c>
      <c r="AU135" s="249" t="s">
        <v>88</v>
      </c>
      <c r="AV135" s="13" t="s">
        <v>88</v>
      </c>
      <c r="AW135" s="13" t="s">
        <v>34</v>
      </c>
      <c r="AX135" s="13" t="s">
        <v>86</v>
      </c>
      <c r="AY135" s="249" t="s">
        <v>125</v>
      </c>
    </row>
    <row r="136" s="2" customFormat="1" ht="16.5" customHeight="1">
      <c r="A136" s="39"/>
      <c r="B136" s="40"/>
      <c r="C136" s="219" t="s">
        <v>146</v>
      </c>
      <c r="D136" s="219" t="s">
        <v>127</v>
      </c>
      <c r="E136" s="220" t="s">
        <v>147</v>
      </c>
      <c r="F136" s="221" t="s">
        <v>148</v>
      </c>
      <c r="G136" s="222" t="s">
        <v>130</v>
      </c>
      <c r="H136" s="223">
        <v>12</v>
      </c>
      <c r="I136" s="224"/>
      <c r="J136" s="225">
        <f>ROUND(I136*H136,2)</f>
        <v>0</v>
      </c>
      <c r="K136" s="221" t="s">
        <v>131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0.22500000000000001</v>
      </c>
      <c r="T136" s="229">
        <f>S136*H136</f>
        <v>2.7000000000000002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132</v>
      </c>
      <c r="AT136" s="230" t="s">
        <v>127</v>
      </c>
      <c r="AU136" s="230" t="s">
        <v>88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132</v>
      </c>
      <c r="BM136" s="230" t="s">
        <v>149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150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88</v>
      </c>
    </row>
    <row r="138" s="2" customFormat="1">
      <c r="A138" s="39"/>
      <c r="B138" s="40"/>
      <c r="C138" s="41"/>
      <c r="D138" s="237" t="s">
        <v>136</v>
      </c>
      <c r="E138" s="41"/>
      <c r="F138" s="238" t="s">
        <v>151</v>
      </c>
      <c r="G138" s="41"/>
      <c r="H138" s="41"/>
      <c r="I138" s="234"/>
      <c r="J138" s="41"/>
      <c r="K138" s="41"/>
      <c r="L138" s="45"/>
      <c r="M138" s="235"/>
      <c r="N138" s="236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136</v>
      </c>
      <c r="AU138" s="18" t="s">
        <v>88</v>
      </c>
    </row>
    <row r="139" s="13" customFormat="1">
      <c r="A139" s="13"/>
      <c r="B139" s="239"/>
      <c r="C139" s="240"/>
      <c r="D139" s="232" t="s">
        <v>138</v>
      </c>
      <c r="E139" s="241" t="s">
        <v>1</v>
      </c>
      <c r="F139" s="242" t="s">
        <v>152</v>
      </c>
      <c r="G139" s="240"/>
      <c r="H139" s="243">
        <v>12</v>
      </c>
      <c r="I139" s="244"/>
      <c r="J139" s="240"/>
      <c r="K139" s="240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138</v>
      </c>
      <c r="AU139" s="249" t="s">
        <v>88</v>
      </c>
      <c r="AV139" s="13" t="s">
        <v>88</v>
      </c>
      <c r="AW139" s="13" t="s">
        <v>34</v>
      </c>
      <c r="AX139" s="13" t="s">
        <v>86</v>
      </c>
      <c r="AY139" s="249" t="s">
        <v>125</v>
      </c>
    </row>
    <row r="140" s="2" customFormat="1" ht="16.5" customHeight="1">
      <c r="A140" s="39"/>
      <c r="B140" s="40"/>
      <c r="C140" s="219" t="s">
        <v>132</v>
      </c>
      <c r="D140" s="219" t="s">
        <v>127</v>
      </c>
      <c r="E140" s="220" t="s">
        <v>153</v>
      </c>
      <c r="F140" s="221" t="s">
        <v>154</v>
      </c>
      <c r="G140" s="222" t="s">
        <v>130</v>
      </c>
      <c r="H140" s="223">
        <v>93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43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0.32000000000000001</v>
      </c>
      <c r="T140" s="229">
        <f>S140*H140</f>
        <v>29.760000000000002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132</v>
      </c>
      <c r="AT140" s="230" t="s">
        <v>127</v>
      </c>
      <c r="AU140" s="230" t="s">
        <v>88</v>
      </c>
      <c r="AY140" s="18" t="s">
        <v>125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86</v>
      </c>
      <c r="BK140" s="231">
        <f>ROUND(I140*H140,2)</f>
        <v>0</v>
      </c>
      <c r="BL140" s="18" t="s">
        <v>132</v>
      </c>
      <c r="BM140" s="230" t="s">
        <v>155</v>
      </c>
    </row>
    <row r="141" s="2" customFormat="1">
      <c r="A141" s="39"/>
      <c r="B141" s="40"/>
      <c r="C141" s="41"/>
      <c r="D141" s="232" t="s">
        <v>134</v>
      </c>
      <c r="E141" s="41"/>
      <c r="F141" s="233" t="s">
        <v>156</v>
      </c>
      <c r="G141" s="41"/>
      <c r="H141" s="41"/>
      <c r="I141" s="234"/>
      <c r="J141" s="41"/>
      <c r="K141" s="41"/>
      <c r="L141" s="45"/>
      <c r="M141" s="235"/>
      <c r="N141" s="236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134</v>
      </c>
      <c r="AU141" s="18" t="s">
        <v>88</v>
      </c>
    </row>
    <row r="142" s="13" customFormat="1">
      <c r="A142" s="13"/>
      <c r="B142" s="239"/>
      <c r="C142" s="240"/>
      <c r="D142" s="232" t="s">
        <v>138</v>
      </c>
      <c r="E142" s="241" t="s">
        <v>1</v>
      </c>
      <c r="F142" s="242" t="s">
        <v>157</v>
      </c>
      <c r="G142" s="240"/>
      <c r="H142" s="243">
        <v>93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138</v>
      </c>
      <c r="AU142" s="249" t="s">
        <v>88</v>
      </c>
      <c r="AV142" s="13" t="s">
        <v>88</v>
      </c>
      <c r="AW142" s="13" t="s">
        <v>34</v>
      </c>
      <c r="AX142" s="13" t="s">
        <v>86</v>
      </c>
      <c r="AY142" s="249" t="s">
        <v>125</v>
      </c>
    </row>
    <row r="143" s="2" customFormat="1" ht="16.5" customHeight="1">
      <c r="A143" s="39"/>
      <c r="B143" s="40"/>
      <c r="C143" s="219" t="s">
        <v>158</v>
      </c>
      <c r="D143" s="219" t="s">
        <v>127</v>
      </c>
      <c r="E143" s="220" t="s">
        <v>159</v>
      </c>
      <c r="F143" s="221" t="s">
        <v>160</v>
      </c>
      <c r="G143" s="222" t="s">
        <v>130</v>
      </c>
      <c r="H143" s="223">
        <v>19</v>
      </c>
      <c r="I143" s="224"/>
      <c r="J143" s="225">
        <f>ROUND(I143*H143,2)</f>
        <v>0</v>
      </c>
      <c r="K143" s="221" t="s">
        <v>131</v>
      </c>
      <c r="L143" s="45"/>
      <c r="M143" s="226" t="s">
        <v>1</v>
      </c>
      <c r="N143" s="227" t="s">
        <v>43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0.22</v>
      </c>
      <c r="T143" s="229">
        <f>S143*H143</f>
        <v>4.1799999999999997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132</v>
      </c>
      <c r="AT143" s="230" t="s">
        <v>127</v>
      </c>
      <c r="AU143" s="230" t="s">
        <v>88</v>
      </c>
      <c r="AY143" s="18" t="s">
        <v>125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86</v>
      </c>
      <c r="BK143" s="231">
        <f>ROUND(I143*H143,2)</f>
        <v>0</v>
      </c>
      <c r="BL143" s="18" t="s">
        <v>132</v>
      </c>
      <c r="BM143" s="230" t="s">
        <v>161</v>
      </c>
    </row>
    <row r="144" s="2" customFormat="1">
      <c r="A144" s="39"/>
      <c r="B144" s="40"/>
      <c r="C144" s="41"/>
      <c r="D144" s="232" t="s">
        <v>134</v>
      </c>
      <c r="E144" s="41"/>
      <c r="F144" s="233" t="s">
        <v>162</v>
      </c>
      <c r="G144" s="41"/>
      <c r="H144" s="41"/>
      <c r="I144" s="234"/>
      <c r="J144" s="41"/>
      <c r="K144" s="41"/>
      <c r="L144" s="45"/>
      <c r="M144" s="235"/>
      <c r="N144" s="236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88</v>
      </c>
    </row>
    <row r="145" s="2" customFormat="1">
      <c r="A145" s="39"/>
      <c r="B145" s="40"/>
      <c r="C145" s="41"/>
      <c r="D145" s="237" t="s">
        <v>136</v>
      </c>
      <c r="E145" s="41"/>
      <c r="F145" s="238" t="s">
        <v>163</v>
      </c>
      <c r="G145" s="41"/>
      <c r="H145" s="41"/>
      <c r="I145" s="234"/>
      <c r="J145" s="41"/>
      <c r="K145" s="41"/>
      <c r="L145" s="45"/>
      <c r="M145" s="235"/>
      <c r="N145" s="236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136</v>
      </c>
      <c r="AU145" s="18" t="s">
        <v>88</v>
      </c>
    </row>
    <row r="146" s="13" customFormat="1">
      <c r="A146" s="13"/>
      <c r="B146" s="239"/>
      <c r="C146" s="240"/>
      <c r="D146" s="232" t="s">
        <v>138</v>
      </c>
      <c r="E146" s="241" t="s">
        <v>1</v>
      </c>
      <c r="F146" s="242" t="s">
        <v>164</v>
      </c>
      <c r="G146" s="240"/>
      <c r="H146" s="243">
        <v>19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138</v>
      </c>
      <c r="AU146" s="249" t="s">
        <v>88</v>
      </c>
      <c r="AV146" s="13" t="s">
        <v>88</v>
      </c>
      <c r="AW146" s="13" t="s">
        <v>34</v>
      </c>
      <c r="AX146" s="13" t="s">
        <v>86</v>
      </c>
      <c r="AY146" s="249" t="s">
        <v>125</v>
      </c>
    </row>
    <row r="147" s="2" customFormat="1" ht="16.5" customHeight="1">
      <c r="A147" s="39"/>
      <c r="B147" s="40"/>
      <c r="C147" s="219" t="s">
        <v>165</v>
      </c>
      <c r="D147" s="219" t="s">
        <v>127</v>
      </c>
      <c r="E147" s="220" t="s">
        <v>166</v>
      </c>
      <c r="F147" s="221" t="s">
        <v>167</v>
      </c>
      <c r="G147" s="222" t="s">
        <v>130</v>
      </c>
      <c r="H147" s="223">
        <v>35</v>
      </c>
      <c r="I147" s="224"/>
      <c r="J147" s="225">
        <f>ROUND(I147*H147,2)</f>
        <v>0</v>
      </c>
      <c r="K147" s="221" t="s">
        <v>131</v>
      </c>
      <c r="L147" s="45"/>
      <c r="M147" s="226" t="s">
        <v>1</v>
      </c>
      <c r="N147" s="227" t="s">
        <v>43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0.22</v>
      </c>
      <c r="T147" s="229">
        <f>S147*H147</f>
        <v>7.7000000000000002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132</v>
      </c>
      <c r="AT147" s="230" t="s">
        <v>127</v>
      </c>
      <c r="AU147" s="230" t="s">
        <v>88</v>
      </c>
      <c r="AY147" s="18" t="s">
        <v>125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86</v>
      </c>
      <c r="BK147" s="231">
        <f>ROUND(I147*H147,2)</f>
        <v>0</v>
      </c>
      <c r="BL147" s="18" t="s">
        <v>132</v>
      </c>
      <c r="BM147" s="230" t="s">
        <v>168</v>
      </c>
    </row>
    <row r="148" s="2" customFormat="1">
      <c r="A148" s="39"/>
      <c r="B148" s="40"/>
      <c r="C148" s="41"/>
      <c r="D148" s="232" t="s">
        <v>134</v>
      </c>
      <c r="E148" s="41"/>
      <c r="F148" s="233" t="s">
        <v>169</v>
      </c>
      <c r="G148" s="41"/>
      <c r="H148" s="41"/>
      <c r="I148" s="234"/>
      <c r="J148" s="41"/>
      <c r="K148" s="41"/>
      <c r="L148" s="45"/>
      <c r="M148" s="235"/>
      <c r="N148" s="236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134</v>
      </c>
      <c r="AU148" s="18" t="s">
        <v>88</v>
      </c>
    </row>
    <row r="149" s="2" customFormat="1">
      <c r="A149" s="39"/>
      <c r="B149" s="40"/>
      <c r="C149" s="41"/>
      <c r="D149" s="237" t="s">
        <v>136</v>
      </c>
      <c r="E149" s="41"/>
      <c r="F149" s="238" t="s">
        <v>170</v>
      </c>
      <c r="G149" s="41"/>
      <c r="H149" s="41"/>
      <c r="I149" s="234"/>
      <c r="J149" s="41"/>
      <c r="K149" s="41"/>
      <c r="L149" s="45"/>
      <c r="M149" s="235"/>
      <c r="N149" s="236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136</v>
      </c>
      <c r="AU149" s="18" t="s">
        <v>88</v>
      </c>
    </row>
    <row r="150" s="13" customFormat="1">
      <c r="A150" s="13"/>
      <c r="B150" s="239"/>
      <c r="C150" s="240"/>
      <c r="D150" s="232" t="s">
        <v>138</v>
      </c>
      <c r="E150" s="241" t="s">
        <v>1</v>
      </c>
      <c r="F150" s="242" t="s">
        <v>171</v>
      </c>
      <c r="G150" s="240"/>
      <c r="H150" s="243">
        <v>35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138</v>
      </c>
      <c r="AU150" s="249" t="s">
        <v>88</v>
      </c>
      <c r="AV150" s="13" t="s">
        <v>88</v>
      </c>
      <c r="AW150" s="13" t="s">
        <v>34</v>
      </c>
      <c r="AX150" s="13" t="s">
        <v>86</v>
      </c>
      <c r="AY150" s="249" t="s">
        <v>125</v>
      </c>
    </row>
    <row r="151" s="2" customFormat="1" ht="16.5" customHeight="1">
      <c r="A151" s="39"/>
      <c r="B151" s="40"/>
      <c r="C151" s="219" t="s">
        <v>172</v>
      </c>
      <c r="D151" s="219" t="s">
        <v>127</v>
      </c>
      <c r="E151" s="220" t="s">
        <v>173</v>
      </c>
      <c r="F151" s="221" t="s">
        <v>174</v>
      </c>
      <c r="G151" s="222" t="s">
        <v>130</v>
      </c>
      <c r="H151" s="223">
        <v>409.55000000000001</v>
      </c>
      <c r="I151" s="224"/>
      <c r="J151" s="225">
        <f>ROUND(I151*H151,2)</f>
        <v>0</v>
      </c>
      <c r="K151" s="221" t="s">
        <v>131</v>
      </c>
      <c r="L151" s="45"/>
      <c r="M151" s="226" t="s">
        <v>1</v>
      </c>
      <c r="N151" s="227" t="s">
        <v>43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0.17000000000000001</v>
      </c>
      <c r="T151" s="229">
        <f>S151*H151</f>
        <v>69.623500000000007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132</v>
      </c>
      <c r="AT151" s="230" t="s">
        <v>127</v>
      </c>
      <c r="AU151" s="230" t="s">
        <v>88</v>
      </c>
      <c r="AY151" s="18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86</v>
      </c>
      <c r="BK151" s="231">
        <f>ROUND(I151*H151,2)</f>
        <v>0</v>
      </c>
      <c r="BL151" s="18" t="s">
        <v>132</v>
      </c>
      <c r="BM151" s="230" t="s">
        <v>175</v>
      </c>
    </row>
    <row r="152" s="2" customFormat="1">
      <c r="A152" s="39"/>
      <c r="B152" s="40"/>
      <c r="C152" s="41"/>
      <c r="D152" s="232" t="s">
        <v>134</v>
      </c>
      <c r="E152" s="41"/>
      <c r="F152" s="233" t="s">
        <v>176</v>
      </c>
      <c r="G152" s="41"/>
      <c r="H152" s="41"/>
      <c r="I152" s="234"/>
      <c r="J152" s="41"/>
      <c r="K152" s="41"/>
      <c r="L152" s="45"/>
      <c r="M152" s="235"/>
      <c r="N152" s="236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88</v>
      </c>
    </row>
    <row r="153" s="2" customFormat="1">
      <c r="A153" s="39"/>
      <c r="B153" s="40"/>
      <c r="C153" s="41"/>
      <c r="D153" s="237" t="s">
        <v>136</v>
      </c>
      <c r="E153" s="41"/>
      <c r="F153" s="238" t="s">
        <v>177</v>
      </c>
      <c r="G153" s="41"/>
      <c r="H153" s="41"/>
      <c r="I153" s="234"/>
      <c r="J153" s="41"/>
      <c r="K153" s="41"/>
      <c r="L153" s="45"/>
      <c r="M153" s="235"/>
      <c r="N153" s="236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88</v>
      </c>
    </row>
    <row r="154" s="13" customFormat="1">
      <c r="A154" s="13"/>
      <c r="B154" s="239"/>
      <c r="C154" s="240"/>
      <c r="D154" s="232" t="s">
        <v>138</v>
      </c>
      <c r="E154" s="241" t="s">
        <v>1</v>
      </c>
      <c r="F154" s="242" t="s">
        <v>178</v>
      </c>
      <c r="G154" s="240"/>
      <c r="H154" s="243">
        <v>10.4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138</v>
      </c>
      <c r="AU154" s="249" t="s">
        <v>88</v>
      </c>
      <c r="AV154" s="13" t="s">
        <v>88</v>
      </c>
      <c r="AW154" s="13" t="s">
        <v>34</v>
      </c>
      <c r="AX154" s="13" t="s">
        <v>78</v>
      </c>
      <c r="AY154" s="249" t="s">
        <v>125</v>
      </c>
    </row>
    <row r="155" s="13" customFormat="1">
      <c r="A155" s="13"/>
      <c r="B155" s="239"/>
      <c r="C155" s="240"/>
      <c r="D155" s="232" t="s">
        <v>138</v>
      </c>
      <c r="E155" s="241" t="s">
        <v>1</v>
      </c>
      <c r="F155" s="242" t="s">
        <v>179</v>
      </c>
      <c r="G155" s="240"/>
      <c r="H155" s="243">
        <v>399.14999999999998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138</v>
      </c>
      <c r="AU155" s="249" t="s">
        <v>88</v>
      </c>
      <c r="AV155" s="13" t="s">
        <v>88</v>
      </c>
      <c r="AW155" s="13" t="s">
        <v>34</v>
      </c>
      <c r="AX155" s="13" t="s">
        <v>78</v>
      </c>
      <c r="AY155" s="249" t="s">
        <v>125</v>
      </c>
    </row>
    <row r="156" s="14" customFormat="1">
      <c r="A156" s="14"/>
      <c r="B156" s="250"/>
      <c r="C156" s="251"/>
      <c r="D156" s="232" t="s">
        <v>138</v>
      </c>
      <c r="E156" s="252" t="s">
        <v>1</v>
      </c>
      <c r="F156" s="253" t="s">
        <v>180</v>
      </c>
      <c r="G156" s="251"/>
      <c r="H156" s="254">
        <v>409.54999999999995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138</v>
      </c>
      <c r="AU156" s="260" t="s">
        <v>88</v>
      </c>
      <c r="AV156" s="14" t="s">
        <v>132</v>
      </c>
      <c r="AW156" s="14" t="s">
        <v>34</v>
      </c>
      <c r="AX156" s="14" t="s">
        <v>86</v>
      </c>
      <c r="AY156" s="260" t="s">
        <v>125</v>
      </c>
    </row>
    <row r="157" s="2" customFormat="1" ht="16.5" customHeight="1">
      <c r="A157" s="39"/>
      <c r="B157" s="40"/>
      <c r="C157" s="219" t="s">
        <v>181</v>
      </c>
      <c r="D157" s="219" t="s">
        <v>127</v>
      </c>
      <c r="E157" s="220" t="s">
        <v>182</v>
      </c>
      <c r="F157" s="221" t="s">
        <v>183</v>
      </c>
      <c r="G157" s="222" t="s">
        <v>130</v>
      </c>
      <c r="H157" s="223">
        <v>948</v>
      </c>
      <c r="I157" s="224"/>
      <c r="J157" s="225">
        <f>ROUND(I157*H157,2)</f>
        <v>0</v>
      </c>
      <c r="K157" s="221" t="s">
        <v>131</v>
      </c>
      <c r="L157" s="45"/>
      <c r="M157" s="226" t="s">
        <v>1</v>
      </c>
      <c r="N157" s="227" t="s">
        <v>43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0.44</v>
      </c>
      <c r="T157" s="229">
        <f>S157*H157</f>
        <v>417.12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132</v>
      </c>
      <c r="AT157" s="230" t="s">
        <v>127</v>
      </c>
      <c r="AU157" s="230" t="s">
        <v>88</v>
      </c>
      <c r="AY157" s="18" t="s">
        <v>125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86</v>
      </c>
      <c r="BK157" s="231">
        <f>ROUND(I157*H157,2)</f>
        <v>0</v>
      </c>
      <c r="BL157" s="18" t="s">
        <v>132</v>
      </c>
      <c r="BM157" s="230" t="s">
        <v>184</v>
      </c>
    </row>
    <row r="158" s="2" customFormat="1">
      <c r="A158" s="39"/>
      <c r="B158" s="40"/>
      <c r="C158" s="41"/>
      <c r="D158" s="232" t="s">
        <v>134</v>
      </c>
      <c r="E158" s="41"/>
      <c r="F158" s="233" t="s">
        <v>185</v>
      </c>
      <c r="G158" s="41"/>
      <c r="H158" s="41"/>
      <c r="I158" s="234"/>
      <c r="J158" s="41"/>
      <c r="K158" s="41"/>
      <c r="L158" s="45"/>
      <c r="M158" s="235"/>
      <c r="N158" s="236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88</v>
      </c>
    </row>
    <row r="159" s="2" customFormat="1">
      <c r="A159" s="39"/>
      <c r="B159" s="40"/>
      <c r="C159" s="41"/>
      <c r="D159" s="237" t="s">
        <v>136</v>
      </c>
      <c r="E159" s="41"/>
      <c r="F159" s="238" t="s">
        <v>186</v>
      </c>
      <c r="G159" s="41"/>
      <c r="H159" s="41"/>
      <c r="I159" s="234"/>
      <c r="J159" s="41"/>
      <c r="K159" s="41"/>
      <c r="L159" s="45"/>
      <c r="M159" s="235"/>
      <c r="N159" s="236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136</v>
      </c>
      <c r="AU159" s="18" t="s">
        <v>88</v>
      </c>
    </row>
    <row r="160" s="13" customFormat="1">
      <c r="A160" s="13"/>
      <c r="B160" s="239"/>
      <c r="C160" s="240"/>
      <c r="D160" s="232" t="s">
        <v>138</v>
      </c>
      <c r="E160" s="241" t="s">
        <v>1</v>
      </c>
      <c r="F160" s="242" t="s">
        <v>187</v>
      </c>
      <c r="G160" s="240"/>
      <c r="H160" s="243">
        <v>905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138</v>
      </c>
      <c r="AU160" s="249" t="s">
        <v>88</v>
      </c>
      <c r="AV160" s="13" t="s">
        <v>88</v>
      </c>
      <c r="AW160" s="13" t="s">
        <v>34</v>
      </c>
      <c r="AX160" s="13" t="s">
        <v>78</v>
      </c>
      <c r="AY160" s="249" t="s">
        <v>125</v>
      </c>
    </row>
    <row r="161" s="13" customFormat="1">
      <c r="A161" s="13"/>
      <c r="B161" s="239"/>
      <c r="C161" s="240"/>
      <c r="D161" s="232" t="s">
        <v>138</v>
      </c>
      <c r="E161" s="241" t="s">
        <v>1</v>
      </c>
      <c r="F161" s="242" t="s">
        <v>188</v>
      </c>
      <c r="G161" s="240"/>
      <c r="H161" s="243">
        <v>34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138</v>
      </c>
      <c r="AU161" s="249" t="s">
        <v>88</v>
      </c>
      <c r="AV161" s="13" t="s">
        <v>88</v>
      </c>
      <c r="AW161" s="13" t="s">
        <v>34</v>
      </c>
      <c r="AX161" s="13" t="s">
        <v>78</v>
      </c>
      <c r="AY161" s="249" t="s">
        <v>125</v>
      </c>
    </row>
    <row r="162" s="13" customFormat="1">
      <c r="A162" s="13"/>
      <c r="B162" s="239"/>
      <c r="C162" s="240"/>
      <c r="D162" s="232" t="s">
        <v>138</v>
      </c>
      <c r="E162" s="241" t="s">
        <v>1</v>
      </c>
      <c r="F162" s="242" t="s">
        <v>189</v>
      </c>
      <c r="G162" s="240"/>
      <c r="H162" s="243">
        <v>9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138</v>
      </c>
      <c r="AU162" s="249" t="s">
        <v>88</v>
      </c>
      <c r="AV162" s="13" t="s">
        <v>88</v>
      </c>
      <c r="AW162" s="13" t="s">
        <v>34</v>
      </c>
      <c r="AX162" s="13" t="s">
        <v>78</v>
      </c>
      <c r="AY162" s="249" t="s">
        <v>125</v>
      </c>
    </row>
    <row r="163" s="14" customFormat="1">
      <c r="A163" s="14"/>
      <c r="B163" s="250"/>
      <c r="C163" s="251"/>
      <c r="D163" s="232" t="s">
        <v>138</v>
      </c>
      <c r="E163" s="252" t="s">
        <v>1</v>
      </c>
      <c r="F163" s="253" t="s">
        <v>180</v>
      </c>
      <c r="G163" s="251"/>
      <c r="H163" s="254">
        <v>948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138</v>
      </c>
      <c r="AU163" s="260" t="s">
        <v>88</v>
      </c>
      <c r="AV163" s="14" t="s">
        <v>132</v>
      </c>
      <c r="AW163" s="14" t="s">
        <v>34</v>
      </c>
      <c r="AX163" s="14" t="s">
        <v>86</v>
      </c>
      <c r="AY163" s="260" t="s">
        <v>125</v>
      </c>
    </row>
    <row r="164" s="2" customFormat="1" ht="16.5" customHeight="1">
      <c r="A164" s="39"/>
      <c r="B164" s="40"/>
      <c r="C164" s="219" t="s">
        <v>190</v>
      </c>
      <c r="D164" s="219" t="s">
        <v>127</v>
      </c>
      <c r="E164" s="220" t="s">
        <v>191</v>
      </c>
      <c r="F164" s="221" t="s">
        <v>192</v>
      </c>
      <c r="G164" s="222" t="s">
        <v>130</v>
      </c>
      <c r="H164" s="223">
        <v>524.5</v>
      </c>
      <c r="I164" s="224"/>
      <c r="J164" s="225">
        <f>ROUND(I164*H164,2)</f>
        <v>0</v>
      </c>
      <c r="K164" s="221" t="s">
        <v>131</v>
      </c>
      <c r="L164" s="45"/>
      <c r="M164" s="226" t="s">
        <v>1</v>
      </c>
      <c r="N164" s="227" t="s">
        <v>43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0.57999999999999996</v>
      </c>
      <c r="T164" s="229">
        <f>S164*H164</f>
        <v>304.20999999999998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132</v>
      </c>
      <c r="AT164" s="230" t="s">
        <v>127</v>
      </c>
      <c r="AU164" s="230" t="s">
        <v>88</v>
      </c>
      <c r="AY164" s="18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86</v>
      </c>
      <c r="BK164" s="231">
        <f>ROUND(I164*H164,2)</f>
        <v>0</v>
      </c>
      <c r="BL164" s="18" t="s">
        <v>132</v>
      </c>
      <c r="BM164" s="230" t="s">
        <v>193</v>
      </c>
    </row>
    <row r="165" s="2" customFormat="1">
      <c r="A165" s="39"/>
      <c r="B165" s="40"/>
      <c r="C165" s="41"/>
      <c r="D165" s="232" t="s">
        <v>134</v>
      </c>
      <c r="E165" s="41"/>
      <c r="F165" s="233" t="s">
        <v>194</v>
      </c>
      <c r="G165" s="41"/>
      <c r="H165" s="41"/>
      <c r="I165" s="234"/>
      <c r="J165" s="41"/>
      <c r="K165" s="41"/>
      <c r="L165" s="45"/>
      <c r="M165" s="235"/>
      <c r="N165" s="236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88</v>
      </c>
    </row>
    <row r="166" s="2" customFormat="1">
      <c r="A166" s="39"/>
      <c r="B166" s="40"/>
      <c r="C166" s="41"/>
      <c r="D166" s="237" t="s">
        <v>136</v>
      </c>
      <c r="E166" s="41"/>
      <c r="F166" s="238" t="s">
        <v>195</v>
      </c>
      <c r="G166" s="41"/>
      <c r="H166" s="41"/>
      <c r="I166" s="234"/>
      <c r="J166" s="41"/>
      <c r="K166" s="41"/>
      <c r="L166" s="45"/>
      <c r="M166" s="235"/>
      <c r="N166" s="236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88</v>
      </c>
    </row>
    <row r="167" s="13" customFormat="1">
      <c r="A167" s="13"/>
      <c r="B167" s="239"/>
      <c r="C167" s="240"/>
      <c r="D167" s="232" t="s">
        <v>138</v>
      </c>
      <c r="E167" s="241" t="s">
        <v>1</v>
      </c>
      <c r="F167" s="242" t="s">
        <v>196</v>
      </c>
      <c r="G167" s="240"/>
      <c r="H167" s="243">
        <v>27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138</v>
      </c>
      <c r="AU167" s="249" t="s">
        <v>88</v>
      </c>
      <c r="AV167" s="13" t="s">
        <v>88</v>
      </c>
      <c r="AW167" s="13" t="s">
        <v>34</v>
      </c>
      <c r="AX167" s="13" t="s">
        <v>78</v>
      </c>
      <c r="AY167" s="249" t="s">
        <v>125</v>
      </c>
    </row>
    <row r="168" s="13" customFormat="1">
      <c r="A168" s="13"/>
      <c r="B168" s="239"/>
      <c r="C168" s="240"/>
      <c r="D168" s="232" t="s">
        <v>138</v>
      </c>
      <c r="E168" s="241" t="s">
        <v>1</v>
      </c>
      <c r="F168" s="242" t="s">
        <v>197</v>
      </c>
      <c r="G168" s="240"/>
      <c r="H168" s="243">
        <v>35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138</v>
      </c>
      <c r="AU168" s="249" t="s">
        <v>88</v>
      </c>
      <c r="AV168" s="13" t="s">
        <v>88</v>
      </c>
      <c r="AW168" s="13" t="s">
        <v>34</v>
      </c>
      <c r="AX168" s="13" t="s">
        <v>78</v>
      </c>
      <c r="AY168" s="249" t="s">
        <v>125</v>
      </c>
    </row>
    <row r="169" s="13" customFormat="1">
      <c r="A169" s="13"/>
      <c r="B169" s="239"/>
      <c r="C169" s="240"/>
      <c r="D169" s="232" t="s">
        <v>138</v>
      </c>
      <c r="E169" s="241" t="s">
        <v>1</v>
      </c>
      <c r="F169" s="242" t="s">
        <v>198</v>
      </c>
      <c r="G169" s="240"/>
      <c r="H169" s="243">
        <v>93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138</v>
      </c>
      <c r="AU169" s="249" t="s">
        <v>88</v>
      </c>
      <c r="AV169" s="13" t="s">
        <v>88</v>
      </c>
      <c r="AW169" s="13" t="s">
        <v>34</v>
      </c>
      <c r="AX169" s="13" t="s">
        <v>78</v>
      </c>
      <c r="AY169" s="249" t="s">
        <v>125</v>
      </c>
    </row>
    <row r="170" s="13" customFormat="1">
      <c r="A170" s="13"/>
      <c r="B170" s="239"/>
      <c r="C170" s="240"/>
      <c r="D170" s="232" t="s">
        <v>138</v>
      </c>
      <c r="E170" s="241" t="s">
        <v>1</v>
      </c>
      <c r="F170" s="242" t="s">
        <v>199</v>
      </c>
      <c r="G170" s="240"/>
      <c r="H170" s="243">
        <v>163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138</v>
      </c>
      <c r="AU170" s="249" t="s">
        <v>88</v>
      </c>
      <c r="AV170" s="13" t="s">
        <v>88</v>
      </c>
      <c r="AW170" s="13" t="s">
        <v>34</v>
      </c>
      <c r="AX170" s="13" t="s">
        <v>78</v>
      </c>
      <c r="AY170" s="249" t="s">
        <v>125</v>
      </c>
    </row>
    <row r="171" s="13" customFormat="1">
      <c r="A171" s="13"/>
      <c r="B171" s="239"/>
      <c r="C171" s="240"/>
      <c r="D171" s="232" t="s">
        <v>138</v>
      </c>
      <c r="E171" s="241" t="s">
        <v>1</v>
      </c>
      <c r="F171" s="242" t="s">
        <v>200</v>
      </c>
      <c r="G171" s="240"/>
      <c r="H171" s="243">
        <v>157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138</v>
      </c>
      <c r="AU171" s="249" t="s">
        <v>88</v>
      </c>
      <c r="AV171" s="13" t="s">
        <v>88</v>
      </c>
      <c r="AW171" s="13" t="s">
        <v>34</v>
      </c>
      <c r="AX171" s="13" t="s">
        <v>78</v>
      </c>
      <c r="AY171" s="249" t="s">
        <v>125</v>
      </c>
    </row>
    <row r="172" s="13" customFormat="1">
      <c r="A172" s="13"/>
      <c r="B172" s="239"/>
      <c r="C172" s="240"/>
      <c r="D172" s="232" t="s">
        <v>138</v>
      </c>
      <c r="E172" s="241" t="s">
        <v>1</v>
      </c>
      <c r="F172" s="242" t="s">
        <v>201</v>
      </c>
      <c r="G172" s="240"/>
      <c r="H172" s="243">
        <v>12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138</v>
      </c>
      <c r="AU172" s="249" t="s">
        <v>88</v>
      </c>
      <c r="AV172" s="13" t="s">
        <v>88</v>
      </c>
      <c r="AW172" s="13" t="s">
        <v>34</v>
      </c>
      <c r="AX172" s="13" t="s">
        <v>78</v>
      </c>
      <c r="AY172" s="249" t="s">
        <v>125</v>
      </c>
    </row>
    <row r="173" s="13" customFormat="1">
      <c r="A173" s="13"/>
      <c r="B173" s="239"/>
      <c r="C173" s="240"/>
      <c r="D173" s="232" t="s">
        <v>138</v>
      </c>
      <c r="E173" s="241" t="s">
        <v>1</v>
      </c>
      <c r="F173" s="242" t="s">
        <v>202</v>
      </c>
      <c r="G173" s="240"/>
      <c r="H173" s="243">
        <v>37.5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138</v>
      </c>
      <c r="AU173" s="249" t="s">
        <v>88</v>
      </c>
      <c r="AV173" s="13" t="s">
        <v>88</v>
      </c>
      <c r="AW173" s="13" t="s">
        <v>34</v>
      </c>
      <c r="AX173" s="13" t="s">
        <v>78</v>
      </c>
      <c r="AY173" s="249" t="s">
        <v>125</v>
      </c>
    </row>
    <row r="174" s="14" customFormat="1">
      <c r="A174" s="14"/>
      <c r="B174" s="250"/>
      <c r="C174" s="251"/>
      <c r="D174" s="232" t="s">
        <v>138</v>
      </c>
      <c r="E174" s="252" t="s">
        <v>1</v>
      </c>
      <c r="F174" s="253" t="s">
        <v>180</v>
      </c>
      <c r="G174" s="251"/>
      <c r="H174" s="254">
        <v>524.5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138</v>
      </c>
      <c r="AU174" s="260" t="s">
        <v>88</v>
      </c>
      <c r="AV174" s="14" t="s">
        <v>132</v>
      </c>
      <c r="AW174" s="14" t="s">
        <v>34</v>
      </c>
      <c r="AX174" s="14" t="s">
        <v>86</v>
      </c>
      <c r="AY174" s="260" t="s">
        <v>125</v>
      </c>
    </row>
    <row r="175" s="2" customFormat="1" ht="16.5" customHeight="1">
      <c r="A175" s="39"/>
      <c r="B175" s="40"/>
      <c r="C175" s="219" t="s">
        <v>203</v>
      </c>
      <c r="D175" s="219" t="s">
        <v>127</v>
      </c>
      <c r="E175" s="220" t="s">
        <v>204</v>
      </c>
      <c r="F175" s="221" t="s">
        <v>205</v>
      </c>
      <c r="G175" s="222" t="s">
        <v>130</v>
      </c>
      <c r="H175" s="223">
        <v>27</v>
      </c>
      <c r="I175" s="224"/>
      <c r="J175" s="225">
        <f>ROUND(I175*H175,2)</f>
        <v>0</v>
      </c>
      <c r="K175" s="221" t="s">
        <v>131</v>
      </c>
      <c r="L175" s="45"/>
      <c r="M175" s="226" t="s">
        <v>1</v>
      </c>
      <c r="N175" s="227" t="s">
        <v>43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0.23999999999999999</v>
      </c>
      <c r="T175" s="229">
        <f>S175*H175</f>
        <v>6.4799999999999995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132</v>
      </c>
      <c r="AT175" s="230" t="s">
        <v>127</v>
      </c>
      <c r="AU175" s="230" t="s">
        <v>88</v>
      </c>
      <c r="AY175" s="18" t="s">
        <v>125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86</v>
      </c>
      <c r="BK175" s="231">
        <f>ROUND(I175*H175,2)</f>
        <v>0</v>
      </c>
      <c r="BL175" s="18" t="s">
        <v>132</v>
      </c>
      <c r="BM175" s="230" t="s">
        <v>206</v>
      </c>
    </row>
    <row r="176" s="2" customFormat="1">
      <c r="A176" s="39"/>
      <c r="B176" s="40"/>
      <c r="C176" s="41"/>
      <c r="D176" s="232" t="s">
        <v>134</v>
      </c>
      <c r="E176" s="41"/>
      <c r="F176" s="233" t="s">
        <v>207</v>
      </c>
      <c r="G176" s="41"/>
      <c r="H176" s="41"/>
      <c r="I176" s="234"/>
      <c r="J176" s="41"/>
      <c r="K176" s="41"/>
      <c r="L176" s="45"/>
      <c r="M176" s="235"/>
      <c r="N176" s="236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134</v>
      </c>
      <c r="AU176" s="18" t="s">
        <v>88</v>
      </c>
    </row>
    <row r="177" s="2" customFormat="1">
      <c r="A177" s="39"/>
      <c r="B177" s="40"/>
      <c r="C177" s="41"/>
      <c r="D177" s="237" t="s">
        <v>136</v>
      </c>
      <c r="E177" s="41"/>
      <c r="F177" s="238" t="s">
        <v>208</v>
      </c>
      <c r="G177" s="41"/>
      <c r="H177" s="41"/>
      <c r="I177" s="234"/>
      <c r="J177" s="41"/>
      <c r="K177" s="41"/>
      <c r="L177" s="45"/>
      <c r="M177" s="235"/>
      <c r="N177" s="236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136</v>
      </c>
      <c r="AU177" s="18" t="s">
        <v>88</v>
      </c>
    </row>
    <row r="178" s="13" customFormat="1">
      <c r="A178" s="13"/>
      <c r="B178" s="239"/>
      <c r="C178" s="240"/>
      <c r="D178" s="232" t="s">
        <v>138</v>
      </c>
      <c r="E178" s="241" t="s">
        <v>1</v>
      </c>
      <c r="F178" s="242" t="s">
        <v>209</v>
      </c>
      <c r="G178" s="240"/>
      <c r="H178" s="243">
        <v>27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138</v>
      </c>
      <c r="AU178" s="249" t="s">
        <v>88</v>
      </c>
      <c r="AV178" s="13" t="s">
        <v>88</v>
      </c>
      <c r="AW178" s="13" t="s">
        <v>34</v>
      </c>
      <c r="AX178" s="13" t="s">
        <v>86</v>
      </c>
      <c r="AY178" s="249" t="s">
        <v>125</v>
      </c>
    </row>
    <row r="179" s="2" customFormat="1" ht="16.5" customHeight="1">
      <c r="A179" s="39"/>
      <c r="B179" s="40"/>
      <c r="C179" s="219" t="s">
        <v>210</v>
      </c>
      <c r="D179" s="219" t="s">
        <v>127</v>
      </c>
      <c r="E179" s="220" t="s">
        <v>211</v>
      </c>
      <c r="F179" s="221" t="s">
        <v>212</v>
      </c>
      <c r="G179" s="222" t="s">
        <v>213</v>
      </c>
      <c r="H179" s="223">
        <v>3</v>
      </c>
      <c r="I179" s="224"/>
      <c r="J179" s="225">
        <f>ROUND(I179*H179,2)</f>
        <v>0</v>
      </c>
      <c r="K179" s="221" t="s">
        <v>131</v>
      </c>
      <c r="L179" s="45"/>
      <c r="M179" s="226" t="s">
        <v>1</v>
      </c>
      <c r="N179" s="227" t="s">
        <v>43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0.28999999999999998</v>
      </c>
      <c r="T179" s="229">
        <f>S179*H179</f>
        <v>0.86999999999999988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132</v>
      </c>
      <c r="AT179" s="230" t="s">
        <v>127</v>
      </c>
      <c r="AU179" s="230" t="s">
        <v>88</v>
      </c>
      <c r="AY179" s="18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86</v>
      </c>
      <c r="BK179" s="231">
        <f>ROUND(I179*H179,2)</f>
        <v>0</v>
      </c>
      <c r="BL179" s="18" t="s">
        <v>132</v>
      </c>
      <c r="BM179" s="230" t="s">
        <v>214</v>
      </c>
    </row>
    <row r="180" s="2" customFormat="1">
      <c r="A180" s="39"/>
      <c r="B180" s="40"/>
      <c r="C180" s="41"/>
      <c r="D180" s="232" t="s">
        <v>134</v>
      </c>
      <c r="E180" s="41"/>
      <c r="F180" s="233" t="s">
        <v>215</v>
      </c>
      <c r="G180" s="41"/>
      <c r="H180" s="41"/>
      <c r="I180" s="234"/>
      <c r="J180" s="41"/>
      <c r="K180" s="41"/>
      <c r="L180" s="45"/>
      <c r="M180" s="235"/>
      <c r="N180" s="236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88</v>
      </c>
    </row>
    <row r="181" s="2" customFormat="1">
      <c r="A181" s="39"/>
      <c r="B181" s="40"/>
      <c r="C181" s="41"/>
      <c r="D181" s="237" t="s">
        <v>136</v>
      </c>
      <c r="E181" s="41"/>
      <c r="F181" s="238" t="s">
        <v>216</v>
      </c>
      <c r="G181" s="41"/>
      <c r="H181" s="41"/>
      <c r="I181" s="234"/>
      <c r="J181" s="41"/>
      <c r="K181" s="41"/>
      <c r="L181" s="45"/>
      <c r="M181" s="235"/>
      <c r="N181" s="236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136</v>
      </c>
      <c r="AU181" s="18" t="s">
        <v>88</v>
      </c>
    </row>
    <row r="182" s="13" customFormat="1">
      <c r="A182" s="13"/>
      <c r="B182" s="239"/>
      <c r="C182" s="240"/>
      <c r="D182" s="232" t="s">
        <v>138</v>
      </c>
      <c r="E182" s="241" t="s">
        <v>1</v>
      </c>
      <c r="F182" s="242" t="s">
        <v>217</v>
      </c>
      <c r="G182" s="240"/>
      <c r="H182" s="243">
        <v>3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138</v>
      </c>
      <c r="AU182" s="249" t="s">
        <v>88</v>
      </c>
      <c r="AV182" s="13" t="s">
        <v>88</v>
      </c>
      <c r="AW182" s="13" t="s">
        <v>34</v>
      </c>
      <c r="AX182" s="13" t="s">
        <v>86</v>
      </c>
      <c r="AY182" s="249" t="s">
        <v>125</v>
      </c>
    </row>
    <row r="183" s="2" customFormat="1" ht="16.5" customHeight="1">
      <c r="A183" s="39"/>
      <c r="B183" s="40"/>
      <c r="C183" s="219" t="s">
        <v>8</v>
      </c>
      <c r="D183" s="219" t="s">
        <v>127</v>
      </c>
      <c r="E183" s="220" t="s">
        <v>218</v>
      </c>
      <c r="F183" s="221" t="s">
        <v>219</v>
      </c>
      <c r="G183" s="222" t="s">
        <v>213</v>
      </c>
      <c r="H183" s="223">
        <v>89</v>
      </c>
      <c r="I183" s="224"/>
      <c r="J183" s="225">
        <f>ROUND(I183*H183,2)</f>
        <v>0</v>
      </c>
      <c r="K183" s="221" t="s">
        <v>131</v>
      </c>
      <c r="L183" s="45"/>
      <c r="M183" s="226" t="s">
        <v>1</v>
      </c>
      <c r="N183" s="227" t="s">
        <v>43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0.20499999999999999</v>
      </c>
      <c r="T183" s="229">
        <f>S183*H183</f>
        <v>18.244999999999997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132</v>
      </c>
      <c r="AT183" s="230" t="s">
        <v>127</v>
      </c>
      <c r="AU183" s="230" t="s">
        <v>88</v>
      </c>
      <c r="AY183" s="18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86</v>
      </c>
      <c r="BK183" s="231">
        <f>ROUND(I183*H183,2)</f>
        <v>0</v>
      </c>
      <c r="BL183" s="18" t="s">
        <v>132</v>
      </c>
      <c r="BM183" s="230" t="s">
        <v>220</v>
      </c>
    </row>
    <row r="184" s="2" customFormat="1">
      <c r="A184" s="39"/>
      <c r="B184" s="40"/>
      <c r="C184" s="41"/>
      <c r="D184" s="232" t="s">
        <v>134</v>
      </c>
      <c r="E184" s="41"/>
      <c r="F184" s="233" t="s">
        <v>221</v>
      </c>
      <c r="G184" s="41"/>
      <c r="H184" s="41"/>
      <c r="I184" s="234"/>
      <c r="J184" s="41"/>
      <c r="K184" s="41"/>
      <c r="L184" s="45"/>
      <c r="M184" s="235"/>
      <c r="N184" s="236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88</v>
      </c>
    </row>
    <row r="185" s="2" customFormat="1">
      <c r="A185" s="39"/>
      <c r="B185" s="40"/>
      <c r="C185" s="41"/>
      <c r="D185" s="237" t="s">
        <v>136</v>
      </c>
      <c r="E185" s="41"/>
      <c r="F185" s="238" t="s">
        <v>222</v>
      </c>
      <c r="G185" s="41"/>
      <c r="H185" s="41"/>
      <c r="I185" s="234"/>
      <c r="J185" s="41"/>
      <c r="K185" s="41"/>
      <c r="L185" s="45"/>
      <c r="M185" s="235"/>
      <c r="N185" s="236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88</v>
      </c>
    </row>
    <row r="186" s="13" customFormat="1">
      <c r="A186" s="13"/>
      <c r="B186" s="239"/>
      <c r="C186" s="240"/>
      <c r="D186" s="232" t="s">
        <v>138</v>
      </c>
      <c r="E186" s="241" t="s">
        <v>1</v>
      </c>
      <c r="F186" s="242" t="s">
        <v>223</v>
      </c>
      <c r="G186" s="240"/>
      <c r="H186" s="243">
        <v>43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138</v>
      </c>
      <c r="AU186" s="249" t="s">
        <v>88</v>
      </c>
      <c r="AV186" s="13" t="s">
        <v>88</v>
      </c>
      <c r="AW186" s="13" t="s">
        <v>34</v>
      </c>
      <c r="AX186" s="13" t="s">
        <v>78</v>
      </c>
      <c r="AY186" s="249" t="s">
        <v>125</v>
      </c>
    </row>
    <row r="187" s="13" customFormat="1">
      <c r="A187" s="13"/>
      <c r="B187" s="239"/>
      <c r="C187" s="240"/>
      <c r="D187" s="232" t="s">
        <v>138</v>
      </c>
      <c r="E187" s="241" t="s">
        <v>1</v>
      </c>
      <c r="F187" s="242" t="s">
        <v>224</v>
      </c>
      <c r="G187" s="240"/>
      <c r="H187" s="243">
        <v>46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138</v>
      </c>
      <c r="AU187" s="249" t="s">
        <v>88</v>
      </c>
      <c r="AV187" s="13" t="s">
        <v>88</v>
      </c>
      <c r="AW187" s="13" t="s">
        <v>34</v>
      </c>
      <c r="AX187" s="13" t="s">
        <v>78</v>
      </c>
      <c r="AY187" s="249" t="s">
        <v>125</v>
      </c>
    </row>
    <row r="188" s="14" customFormat="1">
      <c r="A188" s="14"/>
      <c r="B188" s="250"/>
      <c r="C188" s="251"/>
      <c r="D188" s="232" t="s">
        <v>138</v>
      </c>
      <c r="E188" s="252" t="s">
        <v>1</v>
      </c>
      <c r="F188" s="253" t="s">
        <v>180</v>
      </c>
      <c r="G188" s="251"/>
      <c r="H188" s="254">
        <v>89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0" t="s">
        <v>138</v>
      </c>
      <c r="AU188" s="260" t="s">
        <v>88</v>
      </c>
      <c r="AV188" s="14" t="s">
        <v>132</v>
      </c>
      <c r="AW188" s="14" t="s">
        <v>34</v>
      </c>
      <c r="AX188" s="14" t="s">
        <v>86</v>
      </c>
      <c r="AY188" s="260" t="s">
        <v>125</v>
      </c>
    </row>
    <row r="189" s="2" customFormat="1" ht="16.5" customHeight="1">
      <c r="A189" s="39"/>
      <c r="B189" s="40"/>
      <c r="C189" s="219" t="s">
        <v>225</v>
      </c>
      <c r="D189" s="219" t="s">
        <v>127</v>
      </c>
      <c r="E189" s="220" t="s">
        <v>226</v>
      </c>
      <c r="F189" s="221" t="s">
        <v>227</v>
      </c>
      <c r="G189" s="222" t="s">
        <v>213</v>
      </c>
      <c r="H189" s="223">
        <v>743</v>
      </c>
      <c r="I189" s="224"/>
      <c r="J189" s="225">
        <f>ROUND(I189*H189,2)</f>
        <v>0</v>
      </c>
      <c r="K189" s="221" t="s">
        <v>131</v>
      </c>
      <c r="L189" s="45"/>
      <c r="M189" s="226" t="s">
        <v>1</v>
      </c>
      <c r="N189" s="227" t="s">
        <v>43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0.040000000000000001</v>
      </c>
      <c r="T189" s="229">
        <f>S189*H189</f>
        <v>29.719999999999999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132</v>
      </c>
      <c r="AT189" s="230" t="s">
        <v>127</v>
      </c>
      <c r="AU189" s="230" t="s">
        <v>88</v>
      </c>
      <c r="AY189" s="18" t="s">
        <v>125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86</v>
      </c>
      <c r="BK189" s="231">
        <f>ROUND(I189*H189,2)</f>
        <v>0</v>
      </c>
      <c r="BL189" s="18" t="s">
        <v>132</v>
      </c>
      <c r="BM189" s="230" t="s">
        <v>228</v>
      </c>
    </row>
    <row r="190" s="2" customFormat="1">
      <c r="A190" s="39"/>
      <c r="B190" s="40"/>
      <c r="C190" s="41"/>
      <c r="D190" s="232" t="s">
        <v>134</v>
      </c>
      <c r="E190" s="41"/>
      <c r="F190" s="233" t="s">
        <v>229</v>
      </c>
      <c r="G190" s="41"/>
      <c r="H190" s="41"/>
      <c r="I190" s="234"/>
      <c r="J190" s="41"/>
      <c r="K190" s="41"/>
      <c r="L190" s="45"/>
      <c r="M190" s="235"/>
      <c r="N190" s="236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134</v>
      </c>
      <c r="AU190" s="18" t="s">
        <v>88</v>
      </c>
    </row>
    <row r="191" s="2" customFormat="1">
      <c r="A191" s="39"/>
      <c r="B191" s="40"/>
      <c r="C191" s="41"/>
      <c r="D191" s="237" t="s">
        <v>136</v>
      </c>
      <c r="E191" s="41"/>
      <c r="F191" s="238" t="s">
        <v>230</v>
      </c>
      <c r="G191" s="41"/>
      <c r="H191" s="41"/>
      <c r="I191" s="234"/>
      <c r="J191" s="41"/>
      <c r="K191" s="41"/>
      <c r="L191" s="45"/>
      <c r="M191" s="235"/>
      <c r="N191" s="236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136</v>
      </c>
      <c r="AU191" s="18" t="s">
        <v>88</v>
      </c>
    </row>
    <row r="192" s="13" customFormat="1">
      <c r="A192" s="13"/>
      <c r="B192" s="239"/>
      <c r="C192" s="240"/>
      <c r="D192" s="232" t="s">
        <v>138</v>
      </c>
      <c r="E192" s="241" t="s">
        <v>1</v>
      </c>
      <c r="F192" s="242" t="s">
        <v>231</v>
      </c>
      <c r="G192" s="240"/>
      <c r="H192" s="243">
        <v>743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138</v>
      </c>
      <c r="AU192" s="249" t="s">
        <v>88</v>
      </c>
      <c r="AV192" s="13" t="s">
        <v>88</v>
      </c>
      <c r="AW192" s="13" t="s">
        <v>34</v>
      </c>
      <c r="AX192" s="13" t="s">
        <v>86</v>
      </c>
      <c r="AY192" s="249" t="s">
        <v>125</v>
      </c>
    </row>
    <row r="193" s="2" customFormat="1" ht="21.75" customHeight="1">
      <c r="A193" s="39"/>
      <c r="B193" s="40"/>
      <c r="C193" s="219" t="s">
        <v>232</v>
      </c>
      <c r="D193" s="219" t="s">
        <v>127</v>
      </c>
      <c r="E193" s="220" t="s">
        <v>233</v>
      </c>
      <c r="F193" s="221" t="s">
        <v>234</v>
      </c>
      <c r="G193" s="222" t="s">
        <v>235</v>
      </c>
      <c r="H193" s="223">
        <v>125.81999999999999</v>
      </c>
      <c r="I193" s="224"/>
      <c r="J193" s="225">
        <f>ROUND(I193*H193,2)</f>
        <v>0</v>
      </c>
      <c r="K193" s="221" t="s">
        <v>131</v>
      </c>
      <c r="L193" s="45"/>
      <c r="M193" s="226" t="s">
        <v>1</v>
      </c>
      <c r="N193" s="227" t="s">
        <v>43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132</v>
      </c>
      <c r="AT193" s="230" t="s">
        <v>127</v>
      </c>
      <c r="AU193" s="230" t="s">
        <v>88</v>
      </c>
      <c r="AY193" s="18" t="s">
        <v>125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86</v>
      </c>
      <c r="BK193" s="231">
        <f>ROUND(I193*H193,2)</f>
        <v>0</v>
      </c>
      <c r="BL193" s="18" t="s">
        <v>132</v>
      </c>
      <c r="BM193" s="230" t="s">
        <v>236</v>
      </c>
    </row>
    <row r="194" s="2" customFormat="1">
      <c r="A194" s="39"/>
      <c r="B194" s="40"/>
      <c r="C194" s="41"/>
      <c r="D194" s="232" t="s">
        <v>134</v>
      </c>
      <c r="E194" s="41"/>
      <c r="F194" s="233" t="s">
        <v>237</v>
      </c>
      <c r="G194" s="41"/>
      <c r="H194" s="41"/>
      <c r="I194" s="234"/>
      <c r="J194" s="41"/>
      <c r="K194" s="41"/>
      <c r="L194" s="45"/>
      <c r="M194" s="235"/>
      <c r="N194" s="236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88</v>
      </c>
    </row>
    <row r="195" s="2" customFormat="1">
      <c r="A195" s="39"/>
      <c r="B195" s="40"/>
      <c r="C195" s="41"/>
      <c r="D195" s="237" t="s">
        <v>136</v>
      </c>
      <c r="E195" s="41"/>
      <c r="F195" s="238" t="s">
        <v>238</v>
      </c>
      <c r="G195" s="41"/>
      <c r="H195" s="41"/>
      <c r="I195" s="234"/>
      <c r="J195" s="41"/>
      <c r="K195" s="41"/>
      <c r="L195" s="45"/>
      <c r="M195" s="235"/>
      <c r="N195" s="236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136</v>
      </c>
      <c r="AU195" s="18" t="s">
        <v>88</v>
      </c>
    </row>
    <row r="196" s="13" customFormat="1">
      <c r="A196" s="13"/>
      <c r="B196" s="239"/>
      <c r="C196" s="240"/>
      <c r="D196" s="232" t="s">
        <v>138</v>
      </c>
      <c r="E196" s="241" t="s">
        <v>1</v>
      </c>
      <c r="F196" s="242" t="s">
        <v>239</v>
      </c>
      <c r="G196" s="240"/>
      <c r="H196" s="243">
        <v>82.890000000000001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138</v>
      </c>
      <c r="AU196" s="249" t="s">
        <v>88</v>
      </c>
      <c r="AV196" s="13" t="s">
        <v>88</v>
      </c>
      <c r="AW196" s="13" t="s">
        <v>34</v>
      </c>
      <c r="AX196" s="13" t="s">
        <v>78</v>
      </c>
      <c r="AY196" s="249" t="s">
        <v>125</v>
      </c>
    </row>
    <row r="197" s="13" customFormat="1">
      <c r="A197" s="13"/>
      <c r="B197" s="239"/>
      <c r="C197" s="240"/>
      <c r="D197" s="232" t="s">
        <v>138</v>
      </c>
      <c r="E197" s="241" t="s">
        <v>1</v>
      </c>
      <c r="F197" s="242" t="s">
        <v>240</v>
      </c>
      <c r="G197" s="240"/>
      <c r="H197" s="243">
        <v>42.93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138</v>
      </c>
      <c r="AU197" s="249" t="s">
        <v>88</v>
      </c>
      <c r="AV197" s="13" t="s">
        <v>88</v>
      </c>
      <c r="AW197" s="13" t="s">
        <v>34</v>
      </c>
      <c r="AX197" s="13" t="s">
        <v>78</v>
      </c>
      <c r="AY197" s="249" t="s">
        <v>125</v>
      </c>
    </row>
    <row r="198" s="14" customFormat="1">
      <c r="A198" s="14"/>
      <c r="B198" s="250"/>
      <c r="C198" s="251"/>
      <c r="D198" s="232" t="s">
        <v>138</v>
      </c>
      <c r="E198" s="252" t="s">
        <v>1</v>
      </c>
      <c r="F198" s="253" t="s">
        <v>180</v>
      </c>
      <c r="G198" s="251"/>
      <c r="H198" s="254">
        <v>125.81999999999999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0" t="s">
        <v>138</v>
      </c>
      <c r="AU198" s="260" t="s">
        <v>88</v>
      </c>
      <c r="AV198" s="14" t="s">
        <v>132</v>
      </c>
      <c r="AW198" s="14" t="s">
        <v>34</v>
      </c>
      <c r="AX198" s="14" t="s">
        <v>86</v>
      </c>
      <c r="AY198" s="260" t="s">
        <v>125</v>
      </c>
    </row>
    <row r="199" s="2" customFormat="1" ht="21.75" customHeight="1">
      <c r="A199" s="39"/>
      <c r="B199" s="40"/>
      <c r="C199" s="219" t="s">
        <v>241</v>
      </c>
      <c r="D199" s="219" t="s">
        <v>127</v>
      </c>
      <c r="E199" s="220" t="s">
        <v>242</v>
      </c>
      <c r="F199" s="221" t="s">
        <v>243</v>
      </c>
      <c r="G199" s="222" t="s">
        <v>235</v>
      </c>
      <c r="H199" s="223">
        <v>62.140000000000001</v>
      </c>
      <c r="I199" s="224"/>
      <c r="J199" s="225">
        <f>ROUND(I199*H199,2)</f>
        <v>0</v>
      </c>
      <c r="K199" s="221" t="s">
        <v>131</v>
      </c>
      <c r="L199" s="45"/>
      <c r="M199" s="226" t="s">
        <v>1</v>
      </c>
      <c r="N199" s="227" t="s">
        <v>43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132</v>
      </c>
      <c r="AT199" s="230" t="s">
        <v>127</v>
      </c>
      <c r="AU199" s="230" t="s">
        <v>88</v>
      </c>
      <c r="AY199" s="18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86</v>
      </c>
      <c r="BK199" s="231">
        <f>ROUND(I199*H199,2)</f>
        <v>0</v>
      </c>
      <c r="BL199" s="18" t="s">
        <v>132</v>
      </c>
      <c r="BM199" s="230" t="s">
        <v>244</v>
      </c>
    </row>
    <row r="200" s="2" customFormat="1">
      <c r="A200" s="39"/>
      <c r="B200" s="40"/>
      <c r="C200" s="41"/>
      <c r="D200" s="232" t="s">
        <v>134</v>
      </c>
      <c r="E200" s="41"/>
      <c r="F200" s="233" t="s">
        <v>245</v>
      </c>
      <c r="G200" s="41"/>
      <c r="H200" s="41"/>
      <c r="I200" s="234"/>
      <c r="J200" s="41"/>
      <c r="K200" s="41"/>
      <c r="L200" s="45"/>
      <c r="M200" s="235"/>
      <c r="N200" s="236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88</v>
      </c>
    </row>
    <row r="201" s="2" customFormat="1">
      <c r="A201" s="39"/>
      <c r="B201" s="40"/>
      <c r="C201" s="41"/>
      <c r="D201" s="237" t="s">
        <v>136</v>
      </c>
      <c r="E201" s="41"/>
      <c r="F201" s="238" t="s">
        <v>246</v>
      </c>
      <c r="G201" s="41"/>
      <c r="H201" s="41"/>
      <c r="I201" s="234"/>
      <c r="J201" s="41"/>
      <c r="K201" s="41"/>
      <c r="L201" s="45"/>
      <c r="M201" s="235"/>
      <c r="N201" s="236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136</v>
      </c>
      <c r="AU201" s="18" t="s">
        <v>88</v>
      </c>
    </row>
    <row r="202" s="13" customFormat="1">
      <c r="A202" s="13"/>
      <c r="B202" s="239"/>
      <c r="C202" s="240"/>
      <c r="D202" s="232" t="s">
        <v>138</v>
      </c>
      <c r="E202" s="241" t="s">
        <v>1</v>
      </c>
      <c r="F202" s="242" t="s">
        <v>247</v>
      </c>
      <c r="G202" s="240"/>
      <c r="H202" s="243">
        <v>82.890000000000001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138</v>
      </c>
      <c r="AU202" s="249" t="s">
        <v>88</v>
      </c>
      <c r="AV202" s="13" t="s">
        <v>88</v>
      </c>
      <c r="AW202" s="13" t="s">
        <v>34</v>
      </c>
      <c r="AX202" s="13" t="s">
        <v>78</v>
      </c>
      <c r="AY202" s="249" t="s">
        <v>125</v>
      </c>
    </row>
    <row r="203" s="13" customFormat="1">
      <c r="A203" s="13"/>
      <c r="B203" s="239"/>
      <c r="C203" s="240"/>
      <c r="D203" s="232" t="s">
        <v>138</v>
      </c>
      <c r="E203" s="241" t="s">
        <v>1</v>
      </c>
      <c r="F203" s="242" t="s">
        <v>248</v>
      </c>
      <c r="G203" s="240"/>
      <c r="H203" s="243">
        <v>42.93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138</v>
      </c>
      <c r="AU203" s="249" t="s">
        <v>88</v>
      </c>
      <c r="AV203" s="13" t="s">
        <v>88</v>
      </c>
      <c r="AW203" s="13" t="s">
        <v>34</v>
      </c>
      <c r="AX203" s="13" t="s">
        <v>78</v>
      </c>
      <c r="AY203" s="249" t="s">
        <v>125</v>
      </c>
    </row>
    <row r="204" s="13" customFormat="1">
      <c r="A204" s="13"/>
      <c r="B204" s="239"/>
      <c r="C204" s="240"/>
      <c r="D204" s="232" t="s">
        <v>138</v>
      </c>
      <c r="E204" s="241" t="s">
        <v>1</v>
      </c>
      <c r="F204" s="242" t="s">
        <v>249</v>
      </c>
      <c r="G204" s="240"/>
      <c r="H204" s="243">
        <v>-63.68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138</v>
      </c>
      <c r="AU204" s="249" t="s">
        <v>88</v>
      </c>
      <c r="AV204" s="13" t="s">
        <v>88</v>
      </c>
      <c r="AW204" s="13" t="s">
        <v>34</v>
      </c>
      <c r="AX204" s="13" t="s">
        <v>78</v>
      </c>
      <c r="AY204" s="249" t="s">
        <v>125</v>
      </c>
    </row>
    <row r="205" s="14" customFormat="1">
      <c r="A205" s="14"/>
      <c r="B205" s="250"/>
      <c r="C205" s="251"/>
      <c r="D205" s="232" t="s">
        <v>138</v>
      </c>
      <c r="E205" s="252" t="s">
        <v>1</v>
      </c>
      <c r="F205" s="253" t="s">
        <v>180</v>
      </c>
      <c r="G205" s="251"/>
      <c r="H205" s="254">
        <v>62.139999999999993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138</v>
      </c>
      <c r="AU205" s="260" t="s">
        <v>88</v>
      </c>
      <c r="AV205" s="14" t="s">
        <v>132</v>
      </c>
      <c r="AW205" s="14" t="s">
        <v>34</v>
      </c>
      <c r="AX205" s="14" t="s">
        <v>86</v>
      </c>
      <c r="AY205" s="260" t="s">
        <v>125</v>
      </c>
    </row>
    <row r="206" s="2" customFormat="1" ht="16.5" customHeight="1">
      <c r="A206" s="39"/>
      <c r="B206" s="40"/>
      <c r="C206" s="219" t="s">
        <v>250</v>
      </c>
      <c r="D206" s="219" t="s">
        <v>127</v>
      </c>
      <c r="E206" s="220" t="s">
        <v>251</v>
      </c>
      <c r="F206" s="221" t="s">
        <v>252</v>
      </c>
      <c r="G206" s="222" t="s">
        <v>253</v>
      </c>
      <c r="H206" s="223">
        <v>111.852</v>
      </c>
      <c r="I206" s="224"/>
      <c r="J206" s="225">
        <f>ROUND(I206*H206,2)</f>
        <v>0</v>
      </c>
      <c r="K206" s="221" t="s">
        <v>131</v>
      </c>
      <c r="L206" s="45"/>
      <c r="M206" s="226" t="s">
        <v>1</v>
      </c>
      <c r="N206" s="227" t="s">
        <v>43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132</v>
      </c>
      <c r="AT206" s="230" t="s">
        <v>127</v>
      </c>
      <c r="AU206" s="230" t="s">
        <v>88</v>
      </c>
      <c r="AY206" s="18" t="s">
        <v>125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86</v>
      </c>
      <c r="BK206" s="231">
        <f>ROUND(I206*H206,2)</f>
        <v>0</v>
      </c>
      <c r="BL206" s="18" t="s">
        <v>132</v>
      </c>
      <c r="BM206" s="230" t="s">
        <v>254</v>
      </c>
    </row>
    <row r="207" s="2" customFormat="1">
      <c r="A207" s="39"/>
      <c r="B207" s="40"/>
      <c r="C207" s="41"/>
      <c r="D207" s="232" t="s">
        <v>134</v>
      </c>
      <c r="E207" s="41"/>
      <c r="F207" s="233" t="s">
        <v>255</v>
      </c>
      <c r="G207" s="41"/>
      <c r="H207" s="41"/>
      <c r="I207" s="234"/>
      <c r="J207" s="41"/>
      <c r="K207" s="41"/>
      <c r="L207" s="45"/>
      <c r="M207" s="235"/>
      <c r="N207" s="236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88</v>
      </c>
    </row>
    <row r="208" s="2" customFormat="1">
      <c r="A208" s="39"/>
      <c r="B208" s="40"/>
      <c r="C208" s="41"/>
      <c r="D208" s="237" t="s">
        <v>136</v>
      </c>
      <c r="E208" s="41"/>
      <c r="F208" s="238" t="s">
        <v>256</v>
      </c>
      <c r="G208" s="41"/>
      <c r="H208" s="41"/>
      <c r="I208" s="234"/>
      <c r="J208" s="41"/>
      <c r="K208" s="41"/>
      <c r="L208" s="45"/>
      <c r="M208" s="235"/>
      <c r="N208" s="236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88</v>
      </c>
    </row>
    <row r="209" s="13" customFormat="1">
      <c r="A209" s="13"/>
      <c r="B209" s="239"/>
      <c r="C209" s="240"/>
      <c r="D209" s="232" t="s">
        <v>138</v>
      </c>
      <c r="E209" s="241" t="s">
        <v>1</v>
      </c>
      <c r="F209" s="242" t="s">
        <v>257</v>
      </c>
      <c r="G209" s="240"/>
      <c r="H209" s="243">
        <v>111.852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138</v>
      </c>
      <c r="AU209" s="249" t="s">
        <v>88</v>
      </c>
      <c r="AV209" s="13" t="s">
        <v>88</v>
      </c>
      <c r="AW209" s="13" t="s">
        <v>34</v>
      </c>
      <c r="AX209" s="13" t="s">
        <v>86</v>
      </c>
      <c r="AY209" s="249" t="s">
        <v>125</v>
      </c>
    </row>
    <row r="210" s="2" customFormat="1" ht="16.5" customHeight="1">
      <c r="A210" s="39"/>
      <c r="B210" s="40"/>
      <c r="C210" s="219" t="s">
        <v>258</v>
      </c>
      <c r="D210" s="219" t="s">
        <v>127</v>
      </c>
      <c r="E210" s="220" t="s">
        <v>259</v>
      </c>
      <c r="F210" s="221" t="s">
        <v>260</v>
      </c>
      <c r="G210" s="222" t="s">
        <v>235</v>
      </c>
      <c r="H210" s="223">
        <v>62.140000000000001</v>
      </c>
      <c r="I210" s="224"/>
      <c r="J210" s="225">
        <f>ROUND(I210*H210,2)</f>
        <v>0</v>
      </c>
      <c r="K210" s="221" t="s">
        <v>131</v>
      </c>
      <c r="L210" s="45"/>
      <c r="M210" s="226" t="s">
        <v>1</v>
      </c>
      <c r="N210" s="227" t="s">
        <v>43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132</v>
      </c>
      <c r="AT210" s="230" t="s">
        <v>127</v>
      </c>
      <c r="AU210" s="230" t="s">
        <v>88</v>
      </c>
      <c r="AY210" s="18" t="s">
        <v>125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86</v>
      </c>
      <c r="BK210" s="231">
        <f>ROUND(I210*H210,2)</f>
        <v>0</v>
      </c>
      <c r="BL210" s="18" t="s">
        <v>132</v>
      </c>
      <c r="BM210" s="230" t="s">
        <v>261</v>
      </c>
    </row>
    <row r="211" s="2" customFormat="1">
      <c r="A211" s="39"/>
      <c r="B211" s="40"/>
      <c r="C211" s="41"/>
      <c r="D211" s="232" t="s">
        <v>134</v>
      </c>
      <c r="E211" s="41"/>
      <c r="F211" s="233" t="s">
        <v>262</v>
      </c>
      <c r="G211" s="41"/>
      <c r="H211" s="41"/>
      <c r="I211" s="234"/>
      <c r="J211" s="41"/>
      <c r="K211" s="41"/>
      <c r="L211" s="45"/>
      <c r="M211" s="235"/>
      <c r="N211" s="236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88</v>
      </c>
    </row>
    <row r="212" s="2" customFormat="1">
      <c r="A212" s="39"/>
      <c r="B212" s="40"/>
      <c r="C212" s="41"/>
      <c r="D212" s="237" t="s">
        <v>136</v>
      </c>
      <c r="E212" s="41"/>
      <c r="F212" s="238" t="s">
        <v>263</v>
      </c>
      <c r="G212" s="41"/>
      <c r="H212" s="41"/>
      <c r="I212" s="234"/>
      <c r="J212" s="41"/>
      <c r="K212" s="41"/>
      <c r="L212" s="45"/>
      <c r="M212" s="235"/>
      <c r="N212" s="236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136</v>
      </c>
      <c r="AU212" s="18" t="s">
        <v>88</v>
      </c>
    </row>
    <row r="213" s="13" customFormat="1">
      <c r="A213" s="13"/>
      <c r="B213" s="239"/>
      <c r="C213" s="240"/>
      <c r="D213" s="232" t="s">
        <v>138</v>
      </c>
      <c r="E213" s="241" t="s">
        <v>1</v>
      </c>
      <c r="F213" s="242" t="s">
        <v>264</v>
      </c>
      <c r="G213" s="240"/>
      <c r="H213" s="243">
        <v>62.140000000000001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138</v>
      </c>
      <c r="AU213" s="249" t="s">
        <v>88</v>
      </c>
      <c r="AV213" s="13" t="s">
        <v>88</v>
      </c>
      <c r="AW213" s="13" t="s">
        <v>34</v>
      </c>
      <c r="AX213" s="13" t="s">
        <v>86</v>
      </c>
      <c r="AY213" s="249" t="s">
        <v>125</v>
      </c>
    </row>
    <row r="214" s="2" customFormat="1" ht="16.5" customHeight="1">
      <c r="A214" s="39"/>
      <c r="B214" s="40"/>
      <c r="C214" s="219" t="s">
        <v>265</v>
      </c>
      <c r="D214" s="219" t="s">
        <v>127</v>
      </c>
      <c r="E214" s="220" t="s">
        <v>266</v>
      </c>
      <c r="F214" s="221" t="s">
        <v>267</v>
      </c>
      <c r="G214" s="222" t="s">
        <v>235</v>
      </c>
      <c r="H214" s="223">
        <v>108.38500000000001</v>
      </c>
      <c r="I214" s="224"/>
      <c r="J214" s="225">
        <f>ROUND(I214*H214,2)</f>
        <v>0</v>
      </c>
      <c r="K214" s="221" t="s">
        <v>131</v>
      </c>
      <c r="L214" s="45"/>
      <c r="M214" s="226" t="s">
        <v>1</v>
      </c>
      <c r="N214" s="227" t="s">
        <v>43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132</v>
      </c>
      <c r="AT214" s="230" t="s">
        <v>127</v>
      </c>
      <c r="AU214" s="230" t="s">
        <v>88</v>
      </c>
      <c r="AY214" s="18" t="s">
        <v>125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86</v>
      </c>
      <c r="BK214" s="231">
        <f>ROUND(I214*H214,2)</f>
        <v>0</v>
      </c>
      <c r="BL214" s="18" t="s">
        <v>132</v>
      </c>
      <c r="BM214" s="230" t="s">
        <v>268</v>
      </c>
    </row>
    <row r="215" s="2" customFormat="1">
      <c r="A215" s="39"/>
      <c r="B215" s="40"/>
      <c r="C215" s="41"/>
      <c r="D215" s="232" t="s">
        <v>134</v>
      </c>
      <c r="E215" s="41"/>
      <c r="F215" s="233" t="s">
        <v>269</v>
      </c>
      <c r="G215" s="41"/>
      <c r="H215" s="41"/>
      <c r="I215" s="234"/>
      <c r="J215" s="41"/>
      <c r="K215" s="41"/>
      <c r="L215" s="45"/>
      <c r="M215" s="235"/>
      <c r="N215" s="236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134</v>
      </c>
      <c r="AU215" s="18" t="s">
        <v>88</v>
      </c>
    </row>
    <row r="216" s="2" customFormat="1">
      <c r="A216" s="39"/>
      <c r="B216" s="40"/>
      <c r="C216" s="41"/>
      <c r="D216" s="237" t="s">
        <v>136</v>
      </c>
      <c r="E216" s="41"/>
      <c r="F216" s="238" t="s">
        <v>270</v>
      </c>
      <c r="G216" s="41"/>
      <c r="H216" s="41"/>
      <c r="I216" s="234"/>
      <c r="J216" s="41"/>
      <c r="K216" s="41"/>
      <c r="L216" s="45"/>
      <c r="M216" s="235"/>
      <c r="N216" s="236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88</v>
      </c>
    </row>
    <row r="217" s="13" customFormat="1">
      <c r="A217" s="13"/>
      <c r="B217" s="239"/>
      <c r="C217" s="240"/>
      <c r="D217" s="232" t="s">
        <v>138</v>
      </c>
      <c r="E217" s="241" t="s">
        <v>1</v>
      </c>
      <c r="F217" s="242" t="s">
        <v>271</v>
      </c>
      <c r="G217" s="240"/>
      <c r="H217" s="243">
        <v>1.04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138</v>
      </c>
      <c r="AU217" s="249" t="s">
        <v>88</v>
      </c>
      <c r="AV217" s="13" t="s">
        <v>88</v>
      </c>
      <c r="AW217" s="13" t="s">
        <v>34</v>
      </c>
      <c r="AX217" s="13" t="s">
        <v>78</v>
      </c>
      <c r="AY217" s="249" t="s">
        <v>125</v>
      </c>
    </row>
    <row r="218" s="13" customFormat="1">
      <c r="A218" s="13"/>
      <c r="B218" s="239"/>
      <c r="C218" s="240"/>
      <c r="D218" s="232" t="s">
        <v>138</v>
      </c>
      <c r="E218" s="241" t="s">
        <v>1</v>
      </c>
      <c r="F218" s="242" t="s">
        <v>272</v>
      </c>
      <c r="G218" s="240"/>
      <c r="H218" s="243">
        <v>3.75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138</v>
      </c>
      <c r="AU218" s="249" t="s">
        <v>88</v>
      </c>
      <c r="AV218" s="13" t="s">
        <v>88</v>
      </c>
      <c r="AW218" s="13" t="s">
        <v>34</v>
      </c>
      <c r="AX218" s="13" t="s">
        <v>78</v>
      </c>
      <c r="AY218" s="249" t="s">
        <v>125</v>
      </c>
    </row>
    <row r="219" s="13" customFormat="1">
      <c r="A219" s="13"/>
      <c r="B219" s="239"/>
      <c r="C219" s="240"/>
      <c r="D219" s="232" t="s">
        <v>138</v>
      </c>
      <c r="E219" s="241" t="s">
        <v>1</v>
      </c>
      <c r="F219" s="242" t="s">
        <v>273</v>
      </c>
      <c r="G219" s="240"/>
      <c r="H219" s="243">
        <v>39.914999999999999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138</v>
      </c>
      <c r="AU219" s="249" t="s">
        <v>88</v>
      </c>
      <c r="AV219" s="13" t="s">
        <v>88</v>
      </c>
      <c r="AW219" s="13" t="s">
        <v>34</v>
      </c>
      <c r="AX219" s="13" t="s">
        <v>78</v>
      </c>
      <c r="AY219" s="249" t="s">
        <v>125</v>
      </c>
    </row>
    <row r="220" s="13" customFormat="1">
      <c r="A220" s="13"/>
      <c r="B220" s="239"/>
      <c r="C220" s="240"/>
      <c r="D220" s="232" t="s">
        <v>138</v>
      </c>
      <c r="E220" s="241" t="s">
        <v>1</v>
      </c>
      <c r="F220" s="242" t="s">
        <v>274</v>
      </c>
      <c r="G220" s="240"/>
      <c r="H220" s="243">
        <v>63.68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138</v>
      </c>
      <c r="AU220" s="249" t="s">
        <v>88</v>
      </c>
      <c r="AV220" s="13" t="s">
        <v>88</v>
      </c>
      <c r="AW220" s="13" t="s">
        <v>34</v>
      </c>
      <c r="AX220" s="13" t="s">
        <v>78</v>
      </c>
      <c r="AY220" s="249" t="s">
        <v>125</v>
      </c>
    </row>
    <row r="221" s="14" customFormat="1">
      <c r="A221" s="14"/>
      <c r="B221" s="250"/>
      <c r="C221" s="251"/>
      <c r="D221" s="232" t="s">
        <v>138</v>
      </c>
      <c r="E221" s="252" t="s">
        <v>1</v>
      </c>
      <c r="F221" s="253" t="s">
        <v>180</v>
      </c>
      <c r="G221" s="251"/>
      <c r="H221" s="254">
        <v>108.38499999999999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138</v>
      </c>
      <c r="AU221" s="260" t="s">
        <v>88</v>
      </c>
      <c r="AV221" s="14" t="s">
        <v>132</v>
      </c>
      <c r="AW221" s="14" t="s">
        <v>34</v>
      </c>
      <c r="AX221" s="14" t="s">
        <v>86</v>
      </c>
      <c r="AY221" s="260" t="s">
        <v>125</v>
      </c>
    </row>
    <row r="222" s="2" customFormat="1" ht="16.5" customHeight="1">
      <c r="A222" s="39"/>
      <c r="B222" s="40"/>
      <c r="C222" s="261" t="s">
        <v>275</v>
      </c>
      <c r="D222" s="261" t="s">
        <v>276</v>
      </c>
      <c r="E222" s="262" t="s">
        <v>277</v>
      </c>
      <c r="F222" s="263" t="s">
        <v>278</v>
      </c>
      <c r="G222" s="264" t="s">
        <v>253</v>
      </c>
      <c r="H222" s="265">
        <v>89.420000000000002</v>
      </c>
      <c r="I222" s="266"/>
      <c r="J222" s="267">
        <f>ROUND(I222*H222,2)</f>
        <v>0</v>
      </c>
      <c r="K222" s="263" t="s">
        <v>131</v>
      </c>
      <c r="L222" s="268"/>
      <c r="M222" s="269" t="s">
        <v>1</v>
      </c>
      <c r="N222" s="270" t="s">
        <v>43</v>
      </c>
      <c r="O222" s="92"/>
      <c r="P222" s="228">
        <f>O222*H222</f>
        <v>0</v>
      </c>
      <c r="Q222" s="228">
        <v>1</v>
      </c>
      <c r="R222" s="228">
        <f>Q222*H222</f>
        <v>89.420000000000002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181</v>
      </c>
      <c r="AT222" s="230" t="s">
        <v>276</v>
      </c>
      <c r="AU222" s="230" t="s">
        <v>88</v>
      </c>
      <c r="AY222" s="18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86</v>
      </c>
      <c r="BK222" s="231">
        <f>ROUND(I222*H222,2)</f>
        <v>0</v>
      </c>
      <c r="BL222" s="18" t="s">
        <v>132</v>
      </c>
      <c r="BM222" s="230" t="s">
        <v>279</v>
      </c>
    </row>
    <row r="223" s="2" customFormat="1">
      <c r="A223" s="39"/>
      <c r="B223" s="40"/>
      <c r="C223" s="41"/>
      <c r="D223" s="232" t="s">
        <v>134</v>
      </c>
      <c r="E223" s="41"/>
      <c r="F223" s="233" t="s">
        <v>278</v>
      </c>
      <c r="G223" s="41"/>
      <c r="H223" s="41"/>
      <c r="I223" s="234"/>
      <c r="J223" s="41"/>
      <c r="K223" s="41"/>
      <c r="L223" s="45"/>
      <c r="M223" s="235"/>
      <c r="N223" s="236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134</v>
      </c>
      <c r="AU223" s="18" t="s">
        <v>88</v>
      </c>
    </row>
    <row r="224" s="13" customFormat="1">
      <c r="A224" s="13"/>
      <c r="B224" s="239"/>
      <c r="C224" s="240"/>
      <c r="D224" s="232" t="s">
        <v>138</v>
      </c>
      <c r="E224" s="241" t="s">
        <v>1</v>
      </c>
      <c r="F224" s="242" t="s">
        <v>280</v>
      </c>
      <c r="G224" s="240"/>
      <c r="H224" s="243">
        <v>2.0800000000000001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138</v>
      </c>
      <c r="AU224" s="249" t="s">
        <v>88</v>
      </c>
      <c r="AV224" s="13" t="s">
        <v>88</v>
      </c>
      <c r="AW224" s="13" t="s">
        <v>34</v>
      </c>
      <c r="AX224" s="13" t="s">
        <v>78</v>
      </c>
      <c r="AY224" s="249" t="s">
        <v>125</v>
      </c>
    </row>
    <row r="225" s="13" customFormat="1">
      <c r="A225" s="13"/>
      <c r="B225" s="239"/>
      <c r="C225" s="240"/>
      <c r="D225" s="232" t="s">
        <v>138</v>
      </c>
      <c r="E225" s="241" t="s">
        <v>1</v>
      </c>
      <c r="F225" s="242" t="s">
        <v>281</v>
      </c>
      <c r="G225" s="240"/>
      <c r="H225" s="243">
        <v>7.5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138</v>
      </c>
      <c r="AU225" s="249" t="s">
        <v>88</v>
      </c>
      <c r="AV225" s="13" t="s">
        <v>88</v>
      </c>
      <c r="AW225" s="13" t="s">
        <v>34</v>
      </c>
      <c r="AX225" s="13" t="s">
        <v>78</v>
      </c>
      <c r="AY225" s="249" t="s">
        <v>125</v>
      </c>
    </row>
    <row r="226" s="13" customFormat="1">
      <c r="A226" s="13"/>
      <c r="B226" s="239"/>
      <c r="C226" s="240"/>
      <c r="D226" s="232" t="s">
        <v>138</v>
      </c>
      <c r="E226" s="241" t="s">
        <v>1</v>
      </c>
      <c r="F226" s="242" t="s">
        <v>282</v>
      </c>
      <c r="G226" s="240"/>
      <c r="H226" s="243">
        <v>79.840000000000003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138</v>
      </c>
      <c r="AU226" s="249" t="s">
        <v>88</v>
      </c>
      <c r="AV226" s="13" t="s">
        <v>88</v>
      </c>
      <c r="AW226" s="13" t="s">
        <v>34</v>
      </c>
      <c r="AX226" s="13" t="s">
        <v>78</v>
      </c>
      <c r="AY226" s="249" t="s">
        <v>125</v>
      </c>
    </row>
    <row r="227" s="14" customFormat="1">
      <c r="A227" s="14"/>
      <c r="B227" s="250"/>
      <c r="C227" s="251"/>
      <c r="D227" s="232" t="s">
        <v>138</v>
      </c>
      <c r="E227" s="252" t="s">
        <v>1</v>
      </c>
      <c r="F227" s="253" t="s">
        <v>180</v>
      </c>
      <c r="G227" s="251"/>
      <c r="H227" s="254">
        <v>89.420000000000002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138</v>
      </c>
      <c r="AU227" s="260" t="s">
        <v>88</v>
      </c>
      <c r="AV227" s="14" t="s">
        <v>132</v>
      </c>
      <c r="AW227" s="14" t="s">
        <v>34</v>
      </c>
      <c r="AX227" s="14" t="s">
        <v>86</v>
      </c>
      <c r="AY227" s="260" t="s">
        <v>125</v>
      </c>
    </row>
    <row r="228" s="2" customFormat="1" ht="16.5" customHeight="1">
      <c r="A228" s="39"/>
      <c r="B228" s="40"/>
      <c r="C228" s="219" t="s">
        <v>283</v>
      </c>
      <c r="D228" s="219" t="s">
        <v>127</v>
      </c>
      <c r="E228" s="220" t="s">
        <v>284</v>
      </c>
      <c r="F228" s="221" t="s">
        <v>285</v>
      </c>
      <c r="G228" s="222" t="s">
        <v>130</v>
      </c>
      <c r="H228" s="223">
        <v>362</v>
      </c>
      <c r="I228" s="224"/>
      <c r="J228" s="225">
        <f>ROUND(I228*H228,2)</f>
        <v>0</v>
      </c>
      <c r="K228" s="221" t="s">
        <v>131</v>
      </c>
      <c r="L228" s="45"/>
      <c r="M228" s="226" t="s">
        <v>1</v>
      </c>
      <c r="N228" s="227" t="s">
        <v>43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132</v>
      </c>
      <c r="AT228" s="230" t="s">
        <v>127</v>
      </c>
      <c r="AU228" s="230" t="s">
        <v>88</v>
      </c>
      <c r="AY228" s="18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86</v>
      </c>
      <c r="BK228" s="231">
        <f>ROUND(I228*H228,2)</f>
        <v>0</v>
      </c>
      <c r="BL228" s="18" t="s">
        <v>132</v>
      </c>
      <c r="BM228" s="230" t="s">
        <v>286</v>
      </c>
    </row>
    <row r="229" s="2" customFormat="1">
      <c r="A229" s="39"/>
      <c r="B229" s="40"/>
      <c r="C229" s="41"/>
      <c r="D229" s="232" t="s">
        <v>134</v>
      </c>
      <c r="E229" s="41"/>
      <c r="F229" s="233" t="s">
        <v>287</v>
      </c>
      <c r="G229" s="41"/>
      <c r="H229" s="41"/>
      <c r="I229" s="234"/>
      <c r="J229" s="41"/>
      <c r="K229" s="41"/>
      <c r="L229" s="45"/>
      <c r="M229" s="235"/>
      <c r="N229" s="236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88</v>
      </c>
    </row>
    <row r="230" s="2" customFormat="1">
      <c r="A230" s="39"/>
      <c r="B230" s="40"/>
      <c r="C230" s="41"/>
      <c r="D230" s="237" t="s">
        <v>136</v>
      </c>
      <c r="E230" s="41"/>
      <c r="F230" s="238" t="s">
        <v>288</v>
      </c>
      <c r="G230" s="41"/>
      <c r="H230" s="41"/>
      <c r="I230" s="234"/>
      <c r="J230" s="41"/>
      <c r="K230" s="41"/>
      <c r="L230" s="45"/>
      <c r="M230" s="235"/>
      <c r="N230" s="236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136</v>
      </c>
      <c r="AU230" s="18" t="s">
        <v>88</v>
      </c>
    </row>
    <row r="231" s="13" customFormat="1">
      <c r="A231" s="13"/>
      <c r="B231" s="239"/>
      <c r="C231" s="240"/>
      <c r="D231" s="232" t="s">
        <v>138</v>
      </c>
      <c r="E231" s="241" t="s">
        <v>1</v>
      </c>
      <c r="F231" s="242" t="s">
        <v>289</v>
      </c>
      <c r="G231" s="240"/>
      <c r="H231" s="243">
        <v>362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138</v>
      </c>
      <c r="AU231" s="249" t="s">
        <v>88</v>
      </c>
      <c r="AV231" s="13" t="s">
        <v>88</v>
      </c>
      <c r="AW231" s="13" t="s">
        <v>34</v>
      </c>
      <c r="AX231" s="13" t="s">
        <v>86</v>
      </c>
      <c r="AY231" s="249" t="s">
        <v>125</v>
      </c>
    </row>
    <row r="232" s="2" customFormat="1" ht="16.5" customHeight="1">
      <c r="A232" s="39"/>
      <c r="B232" s="40"/>
      <c r="C232" s="219" t="s">
        <v>7</v>
      </c>
      <c r="D232" s="219" t="s">
        <v>127</v>
      </c>
      <c r="E232" s="220" t="s">
        <v>290</v>
      </c>
      <c r="F232" s="221" t="s">
        <v>291</v>
      </c>
      <c r="G232" s="222" t="s">
        <v>130</v>
      </c>
      <c r="H232" s="223">
        <v>362</v>
      </c>
      <c r="I232" s="224"/>
      <c r="J232" s="225">
        <f>ROUND(I232*H232,2)</f>
        <v>0</v>
      </c>
      <c r="K232" s="221" t="s">
        <v>131</v>
      </c>
      <c r="L232" s="45"/>
      <c r="M232" s="226" t="s">
        <v>1</v>
      </c>
      <c r="N232" s="227" t="s">
        <v>43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132</v>
      </c>
      <c r="AT232" s="230" t="s">
        <v>127</v>
      </c>
      <c r="AU232" s="230" t="s">
        <v>88</v>
      </c>
      <c r="AY232" s="18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86</v>
      </c>
      <c r="BK232" s="231">
        <f>ROUND(I232*H232,2)</f>
        <v>0</v>
      </c>
      <c r="BL232" s="18" t="s">
        <v>132</v>
      </c>
      <c r="BM232" s="230" t="s">
        <v>292</v>
      </c>
    </row>
    <row r="233" s="2" customFormat="1">
      <c r="A233" s="39"/>
      <c r="B233" s="40"/>
      <c r="C233" s="41"/>
      <c r="D233" s="232" t="s">
        <v>134</v>
      </c>
      <c r="E233" s="41"/>
      <c r="F233" s="233" t="s">
        <v>293</v>
      </c>
      <c r="G233" s="41"/>
      <c r="H233" s="41"/>
      <c r="I233" s="234"/>
      <c r="J233" s="41"/>
      <c r="K233" s="41"/>
      <c r="L233" s="45"/>
      <c r="M233" s="235"/>
      <c r="N233" s="236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134</v>
      </c>
      <c r="AU233" s="18" t="s">
        <v>88</v>
      </c>
    </row>
    <row r="234" s="2" customFormat="1">
      <c r="A234" s="39"/>
      <c r="B234" s="40"/>
      <c r="C234" s="41"/>
      <c r="D234" s="237" t="s">
        <v>136</v>
      </c>
      <c r="E234" s="41"/>
      <c r="F234" s="238" t="s">
        <v>294</v>
      </c>
      <c r="G234" s="41"/>
      <c r="H234" s="41"/>
      <c r="I234" s="234"/>
      <c r="J234" s="41"/>
      <c r="K234" s="41"/>
      <c r="L234" s="45"/>
      <c r="M234" s="235"/>
      <c r="N234" s="236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136</v>
      </c>
      <c r="AU234" s="18" t="s">
        <v>88</v>
      </c>
    </row>
    <row r="235" s="13" customFormat="1">
      <c r="A235" s="13"/>
      <c r="B235" s="239"/>
      <c r="C235" s="240"/>
      <c r="D235" s="232" t="s">
        <v>138</v>
      </c>
      <c r="E235" s="241" t="s">
        <v>1</v>
      </c>
      <c r="F235" s="242" t="s">
        <v>295</v>
      </c>
      <c r="G235" s="240"/>
      <c r="H235" s="243">
        <v>362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138</v>
      </c>
      <c r="AU235" s="249" t="s">
        <v>88</v>
      </c>
      <c r="AV235" s="13" t="s">
        <v>88</v>
      </c>
      <c r="AW235" s="13" t="s">
        <v>34</v>
      </c>
      <c r="AX235" s="13" t="s">
        <v>86</v>
      </c>
      <c r="AY235" s="249" t="s">
        <v>125</v>
      </c>
    </row>
    <row r="236" s="2" customFormat="1" ht="16.5" customHeight="1">
      <c r="A236" s="39"/>
      <c r="B236" s="40"/>
      <c r="C236" s="261" t="s">
        <v>296</v>
      </c>
      <c r="D236" s="261" t="s">
        <v>276</v>
      </c>
      <c r="E236" s="262" t="s">
        <v>297</v>
      </c>
      <c r="F236" s="263" t="s">
        <v>298</v>
      </c>
      <c r="G236" s="264" t="s">
        <v>299</v>
      </c>
      <c r="H236" s="265">
        <v>16.289999999999999</v>
      </c>
      <c r="I236" s="266"/>
      <c r="J236" s="267">
        <f>ROUND(I236*H236,2)</f>
        <v>0</v>
      </c>
      <c r="K236" s="263" t="s">
        <v>131</v>
      </c>
      <c r="L236" s="268"/>
      <c r="M236" s="269" t="s">
        <v>1</v>
      </c>
      <c r="N236" s="270" t="s">
        <v>43</v>
      </c>
      <c r="O236" s="92"/>
      <c r="P236" s="228">
        <f>O236*H236</f>
        <v>0</v>
      </c>
      <c r="Q236" s="228">
        <v>0.001</v>
      </c>
      <c r="R236" s="228">
        <f>Q236*H236</f>
        <v>0.016289999999999999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181</v>
      </c>
      <c r="AT236" s="230" t="s">
        <v>276</v>
      </c>
      <c r="AU236" s="230" t="s">
        <v>88</v>
      </c>
      <c r="AY236" s="18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86</v>
      </c>
      <c r="BK236" s="231">
        <f>ROUND(I236*H236,2)</f>
        <v>0</v>
      </c>
      <c r="BL236" s="18" t="s">
        <v>132</v>
      </c>
      <c r="BM236" s="230" t="s">
        <v>300</v>
      </c>
    </row>
    <row r="237" s="2" customFormat="1">
      <c r="A237" s="39"/>
      <c r="B237" s="40"/>
      <c r="C237" s="41"/>
      <c r="D237" s="232" t="s">
        <v>134</v>
      </c>
      <c r="E237" s="41"/>
      <c r="F237" s="233" t="s">
        <v>298</v>
      </c>
      <c r="G237" s="41"/>
      <c r="H237" s="41"/>
      <c r="I237" s="234"/>
      <c r="J237" s="41"/>
      <c r="K237" s="41"/>
      <c r="L237" s="45"/>
      <c r="M237" s="235"/>
      <c r="N237" s="236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134</v>
      </c>
      <c r="AU237" s="18" t="s">
        <v>88</v>
      </c>
    </row>
    <row r="238" s="13" customFormat="1">
      <c r="A238" s="13"/>
      <c r="B238" s="239"/>
      <c r="C238" s="240"/>
      <c r="D238" s="232" t="s">
        <v>138</v>
      </c>
      <c r="E238" s="241" t="s">
        <v>1</v>
      </c>
      <c r="F238" s="242" t="s">
        <v>301</v>
      </c>
      <c r="G238" s="240"/>
      <c r="H238" s="243">
        <v>16.289999999999999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138</v>
      </c>
      <c r="AU238" s="249" t="s">
        <v>88</v>
      </c>
      <c r="AV238" s="13" t="s">
        <v>88</v>
      </c>
      <c r="AW238" s="13" t="s">
        <v>34</v>
      </c>
      <c r="AX238" s="13" t="s">
        <v>86</v>
      </c>
      <c r="AY238" s="249" t="s">
        <v>125</v>
      </c>
    </row>
    <row r="239" s="2" customFormat="1" ht="16.5" customHeight="1">
      <c r="A239" s="39"/>
      <c r="B239" s="40"/>
      <c r="C239" s="261" t="s">
        <v>302</v>
      </c>
      <c r="D239" s="261" t="s">
        <v>276</v>
      </c>
      <c r="E239" s="262" t="s">
        <v>303</v>
      </c>
      <c r="F239" s="263" t="s">
        <v>304</v>
      </c>
      <c r="G239" s="264" t="s">
        <v>253</v>
      </c>
      <c r="H239" s="265">
        <v>65.159999999999997</v>
      </c>
      <c r="I239" s="266"/>
      <c r="J239" s="267">
        <f>ROUND(I239*H239,2)</f>
        <v>0</v>
      </c>
      <c r="K239" s="263" t="s">
        <v>131</v>
      </c>
      <c r="L239" s="268"/>
      <c r="M239" s="269" t="s">
        <v>1</v>
      </c>
      <c r="N239" s="270" t="s">
        <v>43</v>
      </c>
      <c r="O239" s="92"/>
      <c r="P239" s="228">
        <f>O239*H239</f>
        <v>0</v>
      </c>
      <c r="Q239" s="228">
        <v>1</v>
      </c>
      <c r="R239" s="228">
        <f>Q239*H239</f>
        <v>65.159999999999997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181</v>
      </c>
      <c r="AT239" s="230" t="s">
        <v>276</v>
      </c>
      <c r="AU239" s="230" t="s">
        <v>88</v>
      </c>
      <c r="AY239" s="18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86</v>
      </c>
      <c r="BK239" s="231">
        <f>ROUND(I239*H239,2)</f>
        <v>0</v>
      </c>
      <c r="BL239" s="18" t="s">
        <v>132</v>
      </c>
      <c r="BM239" s="230" t="s">
        <v>305</v>
      </c>
    </row>
    <row r="240" s="2" customFormat="1">
      <c r="A240" s="39"/>
      <c r="B240" s="40"/>
      <c r="C240" s="41"/>
      <c r="D240" s="232" t="s">
        <v>134</v>
      </c>
      <c r="E240" s="41"/>
      <c r="F240" s="233" t="s">
        <v>304</v>
      </c>
      <c r="G240" s="41"/>
      <c r="H240" s="41"/>
      <c r="I240" s="234"/>
      <c r="J240" s="41"/>
      <c r="K240" s="41"/>
      <c r="L240" s="45"/>
      <c r="M240" s="235"/>
      <c r="N240" s="236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134</v>
      </c>
      <c r="AU240" s="18" t="s">
        <v>88</v>
      </c>
    </row>
    <row r="241" s="13" customFormat="1">
      <c r="A241" s="13"/>
      <c r="B241" s="239"/>
      <c r="C241" s="240"/>
      <c r="D241" s="232" t="s">
        <v>138</v>
      </c>
      <c r="E241" s="241" t="s">
        <v>1</v>
      </c>
      <c r="F241" s="242" t="s">
        <v>306</v>
      </c>
      <c r="G241" s="240"/>
      <c r="H241" s="243">
        <v>65.159999999999997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138</v>
      </c>
      <c r="AU241" s="249" t="s">
        <v>88</v>
      </c>
      <c r="AV241" s="13" t="s">
        <v>88</v>
      </c>
      <c r="AW241" s="13" t="s">
        <v>34</v>
      </c>
      <c r="AX241" s="13" t="s">
        <v>86</v>
      </c>
      <c r="AY241" s="249" t="s">
        <v>125</v>
      </c>
    </row>
    <row r="242" s="2" customFormat="1" ht="16.5" customHeight="1">
      <c r="A242" s="39"/>
      <c r="B242" s="40"/>
      <c r="C242" s="219" t="s">
        <v>307</v>
      </c>
      <c r="D242" s="219" t="s">
        <v>127</v>
      </c>
      <c r="E242" s="220" t="s">
        <v>308</v>
      </c>
      <c r="F242" s="221" t="s">
        <v>309</v>
      </c>
      <c r="G242" s="222" t="s">
        <v>130</v>
      </c>
      <c r="H242" s="223">
        <v>1815</v>
      </c>
      <c r="I242" s="224"/>
      <c r="J242" s="225">
        <f>ROUND(I242*H242,2)</f>
        <v>0</v>
      </c>
      <c r="K242" s="221" t="s">
        <v>131</v>
      </c>
      <c r="L242" s="45"/>
      <c r="M242" s="226" t="s">
        <v>1</v>
      </c>
      <c r="N242" s="227" t="s">
        <v>43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132</v>
      </c>
      <c r="AT242" s="230" t="s">
        <v>127</v>
      </c>
      <c r="AU242" s="230" t="s">
        <v>88</v>
      </c>
      <c r="AY242" s="18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86</v>
      </c>
      <c r="BK242" s="231">
        <f>ROUND(I242*H242,2)</f>
        <v>0</v>
      </c>
      <c r="BL242" s="18" t="s">
        <v>132</v>
      </c>
      <c r="BM242" s="230" t="s">
        <v>310</v>
      </c>
    </row>
    <row r="243" s="2" customFormat="1">
      <c r="A243" s="39"/>
      <c r="B243" s="40"/>
      <c r="C243" s="41"/>
      <c r="D243" s="232" t="s">
        <v>134</v>
      </c>
      <c r="E243" s="41"/>
      <c r="F243" s="233" t="s">
        <v>311</v>
      </c>
      <c r="G243" s="41"/>
      <c r="H243" s="41"/>
      <c r="I243" s="234"/>
      <c r="J243" s="41"/>
      <c r="K243" s="41"/>
      <c r="L243" s="45"/>
      <c r="M243" s="235"/>
      <c r="N243" s="236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88</v>
      </c>
    </row>
    <row r="244" s="2" customFormat="1">
      <c r="A244" s="39"/>
      <c r="B244" s="40"/>
      <c r="C244" s="41"/>
      <c r="D244" s="237" t="s">
        <v>136</v>
      </c>
      <c r="E244" s="41"/>
      <c r="F244" s="238" t="s">
        <v>312</v>
      </c>
      <c r="G244" s="41"/>
      <c r="H244" s="41"/>
      <c r="I244" s="234"/>
      <c r="J244" s="41"/>
      <c r="K244" s="41"/>
      <c r="L244" s="45"/>
      <c r="M244" s="235"/>
      <c r="N244" s="236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88</v>
      </c>
    </row>
    <row r="245" s="13" customFormat="1">
      <c r="A245" s="13"/>
      <c r="B245" s="239"/>
      <c r="C245" s="240"/>
      <c r="D245" s="232" t="s">
        <v>138</v>
      </c>
      <c r="E245" s="241" t="s">
        <v>1</v>
      </c>
      <c r="F245" s="242" t="s">
        <v>313</v>
      </c>
      <c r="G245" s="240"/>
      <c r="H245" s="243">
        <v>1815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138</v>
      </c>
      <c r="AU245" s="249" t="s">
        <v>88</v>
      </c>
      <c r="AV245" s="13" t="s">
        <v>88</v>
      </c>
      <c r="AW245" s="13" t="s">
        <v>34</v>
      </c>
      <c r="AX245" s="13" t="s">
        <v>86</v>
      </c>
      <c r="AY245" s="249" t="s">
        <v>125</v>
      </c>
    </row>
    <row r="246" s="12" customFormat="1" ht="22.8" customHeight="1">
      <c r="A246" s="12"/>
      <c r="B246" s="203"/>
      <c r="C246" s="204"/>
      <c r="D246" s="205" t="s">
        <v>77</v>
      </c>
      <c r="E246" s="217" t="s">
        <v>158</v>
      </c>
      <c r="F246" s="217" t="s">
        <v>314</v>
      </c>
      <c r="G246" s="204"/>
      <c r="H246" s="204"/>
      <c r="I246" s="207"/>
      <c r="J246" s="218">
        <f>BK246</f>
        <v>0</v>
      </c>
      <c r="K246" s="204"/>
      <c r="L246" s="209"/>
      <c r="M246" s="210"/>
      <c r="N246" s="211"/>
      <c r="O246" s="211"/>
      <c r="P246" s="212">
        <f>SUM(P247:P304)</f>
        <v>0</v>
      </c>
      <c r="Q246" s="211"/>
      <c r="R246" s="212">
        <f>SUM(R247:R304)</f>
        <v>369.62741999999997</v>
      </c>
      <c r="S246" s="211"/>
      <c r="T246" s="213">
        <f>SUM(T247:T304)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4" t="s">
        <v>86</v>
      </c>
      <c r="AT246" s="215" t="s">
        <v>77</v>
      </c>
      <c r="AU246" s="215" t="s">
        <v>86</v>
      </c>
      <c r="AY246" s="214" t="s">
        <v>125</v>
      </c>
      <c r="BK246" s="216">
        <f>SUM(BK247:BK304)</f>
        <v>0</v>
      </c>
    </row>
    <row r="247" s="2" customFormat="1" ht="16.5" customHeight="1">
      <c r="A247" s="39"/>
      <c r="B247" s="40"/>
      <c r="C247" s="219" t="s">
        <v>315</v>
      </c>
      <c r="D247" s="219" t="s">
        <v>127</v>
      </c>
      <c r="E247" s="220" t="s">
        <v>316</v>
      </c>
      <c r="F247" s="221" t="s">
        <v>317</v>
      </c>
      <c r="G247" s="222" t="s">
        <v>130</v>
      </c>
      <c r="H247" s="223">
        <v>2019</v>
      </c>
      <c r="I247" s="224"/>
      <c r="J247" s="225">
        <f>ROUND(I247*H247,2)</f>
        <v>0</v>
      </c>
      <c r="K247" s="221" t="s">
        <v>131</v>
      </c>
      <c r="L247" s="45"/>
      <c r="M247" s="226" t="s">
        <v>1</v>
      </c>
      <c r="N247" s="227" t="s">
        <v>43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132</v>
      </c>
      <c r="AT247" s="230" t="s">
        <v>127</v>
      </c>
      <c r="AU247" s="230" t="s">
        <v>88</v>
      </c>
      <c r="AY247" s="18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86</v>
      </c>
      <c r="BK247" s="231">
        <f>ROUND(I247*H247,2)</f>
        <v>0</v>
      </c>
      <c r="BL247" s="18" t="s">
        <v>132</v>
      </c>
      <c r="BM247" s="230" t="s">
        <v>318</v>
      </c>
    </row>
    <row r="248" s="2" customFormat="1">
      <c r="A248" s="39"/>
      <c r="B248" s="40"/>
      <c r="C248" s="41"/>
      <c r="D248" s="232" t="s">
        <v>134</v>
      </c>
      <c r="E248" s="41"/>
      <c r="F248" s="233" t="s">
        <v>319</v>
      </c>
      <c r="G248" s="41"/>
      <c r="H248" s="41"/>
      <c r="I248" s="234"/>
      <c r="J248" s="41"/>
      <c r="K248" s="41"/>
      <c r="L248" s="45"/>
      <c r="M248" s="235"/>
      <c r="N248" s="236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88</v>
      </c>
    </row>
    <row r="249" s="2" customFormat="1">
      <c r="A249" s="39"/>
      <c r="B249" s="40"/>
      <c r="C249" s="41"/>
      <c r="D249" s="237" t="s">
        <v>136</v>
      </c>
      <c r="E249" s="41"/>
      <c r="F249" s="238" t="s">
        <v>320</v>
      </c>
      <c r="G249" s="41"/>
      <c r="H249" s="41"/>
      <c r="I249" s="234"/>
      <c r="J249" s="41"/>
      <c r="K249" s="41"/>
      <c r="L249" s="45"/>
      <c r="M249" s="235"/>
      <c r="N249" s="236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136</v>
      </c>
      <c r="AU249" s="18" t="s">
        <v>88</v>
      </c>
    </row>
    <row r="250" s="13" customFormat="1">
      <c r="A250" s="13"/>
      <c r="B250" s="239"/>
      <c r="C250" s="240"/>
      <c r="D250" s="232" t="s">
        <v>138</v>
      </c>
      <c r="E250" s="241" t="s">
        <v>1</v>
      </c>
      <c r="F250" s="242" t="s">
        <v>321</v>
      </c>
      <c r="G250" s="240"/>
      <c r="H250" s="243">
        <v>891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138</v>
      </c>
      <c r="AU250" s="249" t="s">
        <v>88</v>
      </c>
      <c r="AV250" s="13" t="s">
        <v>88</v>
      </c>
      <c r="AW250" s="13" t="s">
        <v>34</v>
      </c>
      <c r="AX250" s="13" t="s">
        <v>78</v>
      </c>
      <c r="AY250" s="249" t="s">
        <v>125</v>
      </c>
    </row>
    <row r="251" s="13" customFormat="1">
      <c r="A251" s="13"/>
      <c r="B251" s="239"/>
      <c r="C251" s="240"/>
      <c r="D251" s="232" t="s">
        <v>138</v>
      </c>
      <c r="E251" s="241" t="s">
        <v>1</v>
      </c>
      <c r="F251" s="242" t="s">
        <v>322</v>
      </c>
      <c r="G251" s="240"/>
      <c r="H251" s="243">
        <v>1128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138</v>
      </c>
      <c r="AU251" s="249" t="s">
        <v>88</v>
      </c>
      <c r="AV251" s="13" t="s">
        <v>88</v>
      </c>
      <c r="AW251" s="13" t="s">
        <v>34</v>
      </c>
      <c r="AX251" s="13" t="s">
        <v>78</v>
      </c>
      <c r="AY251" s="249" t="s">
        <v>125</v>
      </c>
    </row>
    <row r="252" s="14" customFormat="1">
      <c r="A252" s="14"/>
      <c r="B252" s="250"/>
      <c r="C252" s="251"/>
      <c r="D252" s="232" t="s">
        <v>138</v>
      </c>
      <c r="E252" s="252" t="s">
        <v>1</v>
      </c>
      <c r="F252" s="253" t="s">
        <v>180</v>
      </c>
      <c r="G252" s="251"/>
      <c r="H252" s="254">
        <v>2019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0" t="s">
        <v>138</v>
      </c>
      <c r="AU252" s="260" t="s">
        <v>88</v>
      </c>
      <c r="AV252" s="14" t="s">
        <v>132</v>
      </c>
      <c r="AW252" s="14" t="s">
        <v>34</v>
      </c>
      <c r="AX252" s="14" t="s">
        <v>86</v>
      </c>
      <c r="AY252" s="260" t="s">
        <v>125</v>
      </c>
    </row>
    <row r="253" s="2" customFormat="1" ht="16.5" customHeight="1">
      <c r="A253" s="39"/>
      <c r="B253" s="40"/>
      <c r="C253" s="219" t="s">
        <v>323</v>
      </c>
      <c r="D253" s="219" t="s">
        <v>127</v>
      </c>
      <c r="E253" s="220" t="s">
        <v>324</v>
      </c>
      <c r="F253" s="221" t="s">
        <v>325</v>
      </c>
      <c r="G253" s="222" t="s">
        <v>130</v>
      </c>
      <c r="H253" s="223">
        <v>23</v>
      </c>
      <c r="I253" s="224"/>
      <c r="J253" s="225">
        <f>ROUND(I253*H253,2)</f>
        <v>0</v>
      </c>
      <c r="K253" s="221" t="s">
        <v>131</v>
      </c>
      <c r="L253" s="45"/>
      <c r="M253" s="226" t="s">
        <v>1</v>
      </c>
      <c r="N253" s="227" t="s">
        <v>43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132</v>
      </c>
      <c r="AT253" s="230" t="s">
        <v>127</v>
      </c>
      <c r="AU253" s="230" t="s">
        <v>88</v>
      </c>
      <c r="AY253" s="18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86</v>
      </c>
      <c r="BK253" s="231">
        <f>ROUND(I253*H253,2)</f>
        <v>0</v>
      </c>
      <c r="BL253" s="18" t="s">
        <v>132</v>
      </c>
      <c r="BM253" s="230" t="s">
        <v>326</v>
      </c>
    </row>
    <row r="254" s="2" customFormat="1">
      <c r="A254" s="39"/>
      <c r="B254" s="40"/>
      <c r="C254" s="41"/>
      <c r="D254" s="232" t="s">
        <v>134</v>
      </c>
      <c r="E254" s="41"/>
      <c r="F254" s="233" t="s">
        <v>327</v>
      </c>
      <c r="G254" s="41"/>
      <c r="H254" s="41"/>
      <c r="I254" s="234"/>
      <c r="J254" s="41"/>
      <c r="K254" s="41"/>
      <c r="L254" s="45"/>
      <c r="M254" s="235"/>
      <c r="N254" s="236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134</v>
      </c>
      <c r="AU254" s="18" t="s">
        <v>88</v>
      </c>
    </row>
    <row r="255" s="2" customFormat="1">
      <c r="A255" s="39"/>
      <c r="B255" s="40"/>
      <c r="C255" s="41"/>
      <c r="D255" s="237" t="s">
        <v>136</v>
      </c>
      <c r="E255" s="41"/>
      <c r="F255" s="238" t="s">
        <v>328</v>
      </c>
      <c r="G255" s="41"/>
      <c r="H255" s="41"/>
      <c r="I255" s="234"/>
      <c r="J255" s="41"/>
      <c r="K255" s="41"/>
      <c r="L255" s="45"/>
      <c r="M255" s="235"/>
      <c r="N255" s="236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136</v>
      </c>
      <c r="AU255" s="18" t="s">
        <v>88</v>
      </c>
    </row>
    <row r="256" s="13" customFormat="1">
      <c r="A256" s="13"/>
      <c r="B256" s="239"/>
      <c r="C256" s="240"/>
      <c r="D256" s="232" t="s">
        <v>138</v>
      </c>
      <c r="E256" s="241" t="s">
        <v>1</v>
      </c>
      <c r="F256" s="242" t="s">
        <v>329</v>
      </c>
      <c r="G256" s="240"/>
      <c r="H256" s="243">
        <v>23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138</v>
      </c>
      <c r="AU256" s="249" t="s">
        <v>88</v>
      </c>
      <c r="AV256" s="13" t="s">
        <v>88</v>
      </c>
      <c r="AW256" s="13" t="s">
        <v>34</v>
      </c>
      <c r="AX256" s="13" t="s">
        <v>86</v>
      </c>
      <c r="AY256" s="249" t="s">
        <v>125</v>
      </c>
    </row>
    <row r="257" s="2" customFormat="1" ht="16.5" customHeight="1">
      <c r="A257" s="39"/>
      <c r="B257" s="40"/>
      <c r="C257" s="219" t="s">
        <v>330</v>
      </c>
      <c r="D257" s="219" t="s">
        <v>127</v>
      </c>
      <c r="E257" s="220" t="s">
        <v>331</v>
      </c>
      <c r="F257" s="221" t="s">
        <v>332</v>
      </c>
      <c r="G257" s="222" t="s">
        <v>130</v>
      </c>
      <c r="H257" s="223">
        <v>45</v>
      </c>
      <c r="I257" s="224"/>
      <c r="J257" s="225">
        <f>ROUND(I257*H257,2)</f>
        <v>0</v>
      </c>
      <c r="K257" s="221" t="s">
        <v>131</v>
      </c>
      <c r="L257" s="45"/>
      <c r="M257" s="226" t="s">
        <v>1</v>
      </c>
      <c r="N257" s="227" t="s">
        <v>43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132</v>
      </c>
      <c r="AT257" s="230" t="s">
        <v>127</v>
      </c>
      <c r="AU257" s="230" t="s">
        <v>88</v>
      </c>
      <c r="AY257" s="18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86</v>
      </c>
      <c r="BK257" s="231">
        <f>ROUND(I257*H257,2)</f>
        <v>0</v>
      </c>
      <c r="BL257" s="18" t="s">
        <v>132</v>
      </c>
      <c r="BM257" s="230" t="s">
        <v>333</v>
      </c>
    </row>
    <row r="258" s="2" customFormat="1">
      <c r="A258" s="39"/>
      <c r="B258" s="40"/>
      <c r="C258" s="41"/>
      <c r="D258" s="232" t="s">
        <v>134</v>
      </c>
      <c r="E258" s="41"/>
      <c r="F258" s="233" t="s">
        <v>334</v>
      </c>
      <c r="G258" s="41"/>
      <c r="H258" s="41"/>
      <c r="I258" s="234"/>
      <c r="J258" s="41"/>
      <c r="K258" s="41"/>
      <c r="L258" s="45"/>
      <c r="M258" s="235"/>
      <c r="N258" s="236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88</v>
      </c>
    </row>
    <row r="259" s="2" customFormat="1">
      <c r="A259" s="39"/>
      <c r="B259" s="40"/>
      <c r="C259" s="41"/>
      <c r="D259" s="237" t="s">
        <v>136</v>
      </c>
      <c r="E259" s="41"/>
      <c r="F259" s="238" t="s">
        <v>335</v>
      </c>
      <c r="G259" s="41"/>
      <c r="H259" s="41"/>
      <c r="I259" s="234"/>
      <c r="J259" s="41"/>
      <c r="K259" s="41"/>
      <c r="L259" s="45"/>
      <c r="M259" s="235"/>
      <c r="N259" s="236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88</v>
      </c>
    </row>
    <row r="260" s="13" customFormat="1">
      <c r="A260" s="13"/>
      <c r="B260" s="239"/>
      <c r="C260" s="240"/>
      <c r="D260" s="232" t="s">
        <v>138</v>
      </c>
      <c r="E260" s="241" t="s">
        <v>1</v>
      </c>
      <c r="F260" s="242" t="s">
        <v>336</v>
      </c>
      <c r="G260" s="240"/>
      <c r="H260" s="243">
        <v>26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138</v>
      </c>
      <c r="AU260" s="249" t="s">
        <v>88</v>
      </c>
      <c r="AV260" s="13" t="s">
        <v>88</v>
      </c>
      <c r="AW260" s="13" t="s">
        <v>34</v>
      </c>
      <c r="AX260" s="13" t="s">
        <v>78</v>
      </c>
      <c r="AY260" s="249" t="s">
        <v>125</v>
      </c>
    </row>
    <row r="261" s="13" customFormat="1">
      <c r="A261" s="13"/>
      <c r="B261" s="239"/>
      <c r="C261" s="240"/>
      <c r="D261" s="232" t="s">
        <v>138</v>
      </c>
      <c r="E261" s="241" t="s">
        <v>1</v>
      </c>
      <c r="F261" s="242" t="s">
        <v>337</v>
      </c>
      <c r="G261" s="240"/>
      <c r="H261" s="243">
        <v>19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138</v>
      </c>
      <c r="AU261" s="249" t="s">
        <v>88</v>
      </c>
      <c r="AV261" s="13" t="s">
        <v>88</v>
      </c>
      <c r="AW261" s="13" t="s">
        <v>34</v>
      </c>
      <c r="AX261" s="13" t="s">
        <v>78</v>
      </c>
      <c r="AY261" s="249" t="s">
        <v>125</v>
      </c>
    </row>
    <row r="262" s="14" customFormat="1">
      <c r="A262" s="14"/>
      <c r="B262" s="250"/>
      <c r="C262" s="251"/>
      <c r="D262" s="232" t="s">
        <v>138</v>
      </c>
      <c r="E262" s="252" t="s">
        <v>1</v>
      </c>
      <c r="F262" s="253" t="s">
        <v>180</v>
      </c>
      <c r="G262" s="251"/>
      <c r="H262" s="254">
        <v>45</v>
      </c>
      <c r="I262" s="255"/>
      <c r="J262" s="251"/>
      <c r="K262" s="251"/>
      <c r="L262" s="256"/>
      <c r="M262" s="257"/>
      <c r="N262" s="258"/>
      <c r="O262" s="258"/>
      <c r="P262" s="258"/>
      <c r="Q262" s="258"/>
      <c r="R262" s="258"/>
      <c r="S262" s="258"/>
      <c r="T262" s="25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0" t="s">
        <v>138</v>
      </c>
      <c r="AU262" s="260" t="s">
        <v>88</v>
      </c>
      <c r="AV262" s="14" t="s">
        <v>132</v>
      </c>
      <c r="AW262" s="14" t="s">
        <v>34</v>
      </c>
      <c r="AX262" s="14" t="s">
        <v>86</v>
      </c>
      <c r="AY262" s="260" t="s">
        <v>125</v>
      </c>
    </row>
    <row r="263" s="2" customFormat="1" ht="21.75" customHeight="1">
      <c r="A263" s="39"/>
      <c r="B263" s="40"/>
      <c r="C263" s="219" t="s">
        <v>338</v>
      </c>
      <c r="D263" s="219" t="s">
        <v>127</v>
      </c>
      <c r="E263" s="220" t="s">
        <v>339</v>
      </c>
      <c r="F263" s="221" t="s">
        <v>340</v>
      </c>
      <c r="G263" s="222" t="s">
        <v>130</v>
      </c>
      <c r="H263" s="223">
        <v>32</v>
      </c>
      <c r="I263" s="224"/>
      <c r="J263" s="225">
        <f>ROUND(I263*H263,2)</f>
        <v>0</v>
      </c>
      <c r="K263" s="221" t="s">
        <v>1</v>
      </c>
      <c r="L263" s="45"/>
      <c r="M263" s="226" t="s">
        <v>1</v>
      </c>
      <c r="N263" s="227" t="s">
        <v>43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132</v>
      </c>
      <c r="AT263" s="230" t="s">
        <v>127</v>
      </c>
      <c r="AU263" s="230" t="s">
        <v>88</v>
      </c>
      <c r="AY263" s="18" t="s">
        <v>125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86</v>
      </c>
      <c r="BK263" s="231">
        <f>ROUND(I263*H263,2)</f>
        <v>0</v>
      </c>
      <c r="BL263" s="18" t="s">
        <v>132</v>
      </c>
      <c r="BM263" s="230" t="s">
        <v>341</v>
      </c>
    </row>
    <row r="264" s="2" customFormat="1">
      <c r="A264" s="39"/>
      <c r="B264" s="40"/>
      <c r="C264" s="41"/>
      <c r="D264" s="232" t="s">
        <v>134</v>
      </c>
      <c r="E264" s="41"/>
      <c r="F264" s="233" t="s">
        <v>342</v>
      </c>
      <c r="G264" s="41"/>
      <c r="H264" s="41"/>
      <c r="I264" s="234"/>
      <c r="J264" s="41"/>
      <c r="K264" s="41"/>
      <c r="L264" s="45"/>
      <c r="M264" s="235"/>
      <c r="N264" s="236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134</v>
      </c>
      <c r="AU264" s="18" t="s">
        <v>88</v>
      </c>
    </row>
    <row r="265" s="13" customFormat="1">
      <c r="A265" s="13"/>
      <c r="B265" s="239"/>
      <c r="C265" s="240"/>
      <c r="D265" s="232" t="s">
        <v>138</v>
      </c>
      <c r="E265" s="241" t="s">
        <v>1</v>
      </c>
      <c r="F265" s="242" t="s">
        <v>343</v>
      </c>
      <c r="G265" s="240"/>
      <c r="H265" s="243">
        <v>13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138</v>
      </c>
      <c r="AU265" s="249" t="s">
        <v>88</v>
      </c>
      <c r="AV265" s="13" t="s">
        <v>88</v>
      </c>
      <c r="AW265" s="13" t="s">
        <v>34</v>
      </c>
      <c r="AX265" s="13" t="s">
        <v>78</v>
      </c>
      <c r="AY265" s="249" t="s">
        <v>125</v>
      </c>
    </row>
    <row r="266" s="13" customFormat="1">
      <c r="A266" s="13"/>
      <c r="B266" s="239"/>
      <c r="C266" s="240"/>
      <c r="D266" s="232" t="s">
        <v>138</v>
      </c>
      <c r="E266" s="241" t="s">
        <v>1</v>
      </c>
      <c r="F266" s="242" t="s">
        <v>344</v>
      </c>
      <c r="G266" s="240"/>
      <c r="H266" s="243">
        <v>19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138</v>
      </c>
      <c r="AU266" s="249" t="s">
        <v>88</v>
      </c>
      <c r="AV266" s="13" t="s">
        <v>88</v>
      </c>
      <c r="AW266" s="13" t="s">
        <v>34</v>
      </c>
      <c r="AX266" s="13" t="s">
        <v>78</v>
      </c>
      <c r="AY266" s="249" t="s">
        <v>125</v>
      </c>
    </row>
    <row r="267" s="14" customFormat="1">
      <c r="A267" s="14"/>
      <c r="B267" s="250"/>
      <c r="C267" s="251"/>
      <c r="D267" s="232" t="s">
        <v>138</v>
      </c>
      <c r="E267" s="252" t="s">
        <v>1</v>
      </c>
      <c r="F267" s="253" t="s">
        <v>180</v>
      </c>
      <c r="G267" s="251"/>
      <c r="H267" s="254">
        <v>32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138</v>
      </c>
      <c r="AU267" s="260" t="s">
        <v>88</v>
      </c>
      <c r="AV267" s="14" t="s">
        <v>132</v>
      </c>
      <c r="AW267" s="14" t="s">
        <v>34</v>
      </c>
      <c r="AX267" s="14" t="s">
        <v>86</v>
      </c>
      <c r="AY267" s="260" t="s">
        <v>125</v>
      </c>
    </row>
    <row r="268" s="2" customFormat="1" ht="16.5" customHeight="1">
      <c r="A268" s="39"/>
      <c r="B268" s="40"/>
      <c r="C268" s="219" t="s">
        <v>345</v>
      </c>
      <c r="D268" s="219" t="s">
        <v>127</v>
      </c>
      <c r="E268" s="220" t="s">
        <v>346</v>
      </c>
      <c r="F268" s="221" t="s">
        <v>347</v>
      </c>
      <c r="G268" s="222" t="s">
        <v>130</v>
      </c>
      <c r="H268" s="223">
        <v>13</v>
      </c>
      <c r="I268" s="224"/>
      <c r="J268" s="225">
        <f>ROUND(I268*H268,2)</f>
        <v>0</v>
      </c>
      <c r="K268" s="221" t="s">
        <v>1</v>
      </c>
      <c r="L268" s="45"/>
      <c r="M268" s="226" t="s">
        <v>1</v>
      </c>
      <c r="N268" s="227" t="s">
        <v>43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132</v>
      </c>
      <c r="AT268" s="230" t="s">
        <v>127</v>
      </c>
      <c r="AU268" s="230" t="s">
        <v>88</v>
      </c>
      <c r="AY268" s="18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86</v>
      </c>
      <c r="BK268" s="231">
        <f>ROUND(I268*H268,2)</f>
        <v>0</v>
      </c>
      <c r="BL268" s="18" t="s">
        <v>132</v>
      </c>
      <c r="BM268" s="230" t="s">
        <v>348</v>
      </c>
    </row>
    <row r="269" s="2" customFormat="1">
      <c r="A269" s="39"/>
      <c r="B269" s="40"/>
      <c r="C269" s="41"/>
      <c r="D269" s="232" t="s">
        <v>134</v>
      </c>
      <c r="E269" s="41"/>
      <c r="F269" s="233" t="s">
        <v>349</v>
      </c>
      <c r="G269" s="41"/>
      <c r="H269" s="41"/>
      <c r="I269" s="234"/>
      <c r="J269" s="41"/>
      <c r="K269" s="41"/>
      <c r="L269" s="45"/>
      <c r="M269" s="235"/>
      <c r="N269" s="236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88</v>
      </c>
    </row>
    <row r="270" s="13" customFormat="1">
      <c r="A270" s="13"/>
      <c r="B270" s="239"/>
      <c r="C270" s="240"/>
      <c r="D270" s="232" t="s">
        <v>138</v>
      </c>
      <c r="E270" s="241" t="s">
        <v>1</v>
      </c>
      <c r="F270" s="242" t="s">
        <v>350</v>
      </c>
      <c r="G270" s="240"/>
      <c r="H270" s="243">
        <v>13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138</v>
      </c>
      <c r="AU270" s="249" t="s">
        <v>88</v>
      </c>
      <c r="AV270" s="13" t="s">
        <v>88</v>
      </c>
      <c r="AW270" s="13" t="s">
        <v>34</v>
      </c>
      <c r="AX270" s="13" t="s">
        <v>86</v>
      </c>
      <c r="AY270" s="249" t="s">
        <v>125</v>
      </c>
    </row>
    <row r="271" s="2" customFormat="1" ht="16.5" customHeight="1">
      <c r="A271" s="39"/>
      <c r="B271" s="40"/>
      <c r="C271" s="219" t="s">
        <v>351</v>
      </c>
      <c r="D271" s="219" t="s">
        <v>127</v>
      </c>
      <c r="E271" s="220" t="s">
        <v>352</v>
      </c>
      <c r="F271" s="221" t="s">
        <v>353</v>
      </c>
      <c r="G271" s="222" t="s">
        <v>130</v>
      </c>
      <c r="H271" s="223">
        <v>5</v>
      </c>
      <c r="I271" s="224"/>
      <c r="J271" s="225">
        <f>ROUND(I271*H271,2)</f>
        <v>0</v>
      </c>
      <c r="K271" s="221" t="s">
        <v>131</v>
      </c>
      <c r="L271" s="45"/>
      <c r="M271" s="226" t="s">
        <v>1</v>
      </c>
      <c r="N271" s="227" t="s">
        <v>43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132</v>
      </c>
      <c r="AT271" s="230" t="s">
        <v>127</v>
      </c>
      <c r="AU271" s="230" t="s">
        <v>88</v>
      </c>
      <c r="AY271" s="18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86</v>
      </c>
      <c r="BK271" s="231">
        <f>ROUND(I271*H271,2)</f>
        <v>0</v>
      </c>
      <c r="BL271" s="18" t="s">
        <v>132</v>
      </c>
      <c r="BM271" s="230" t="s">
        <v>354</v>
      </c>
    </row>
    <row r="272" s="2" customFormat="1">
      <c r="A272" s="39"/>
      <c r="B272" s="40"/>
      <c r="C272" s="41"/>
      <c r="D272" s="232" t="s">
        <v>134</v>
      </c>
      <c r="E272" s="41"/>
      <c r="F272" s="233" t="s">
        <v>355</v>
      </c>
      <c r="G272" s="41"/>
      <c r="H272" s="41"/>
      <c r="I272" s="234"/>
      <c r="J272" s="41"/>
      <c r="K272" s="41"/>
      <c r="L272" s="45"/>
      <c r="M272" s="235"/>
      <c r="N272" s="236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134</v>
      </c>
      <c r="AU272" s="18" t="s">
        <v>88</v>
      </c>
    </row>
    <row r="273" s="2" customFormat="1">
      <c r="A273" s="39"/>
      <c r="B273" s="40"/>
      <c r="C273" s="41"/>
      <c r="D273" s="237" t="s">
        <v>136</v>
      </c>
      <c r="E273" s="41"/>
      <c r="F273" s="238" t="s">
        <v>356</v>
      </c>
      <c r="G273" s="41"/>
      <c r="H273" s="41"/>
      <c r="I273" s="234"/>
      <c r="J273" s="41"/>
      <c r="K273" s="41"/>
      <c r="L273" s="45"/>
      <c r="M273" s="235"/>
      <c r="N273" s="236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136</v>
      </c>
      <c r="AU273" s="18" t="s">
        <v>88</v>
      </c>
    </row>
    <row r="274" s="13" customFormat="1">
      <c r="A274" s="13"/>
      <c r="B274" s="239"/>
      <c r="C274" s="240"/>
      <c r="D274" s="232" t="s">
        <v>138</v>
      </c>
      <c r="E274" s="241" t="s">
        <v>1</v>
      </c>
      <c r="F274" s="242" t="s">
        <v>357</v>
      </c>
      <c r="G274" s="240"/>
      <c r="H274" s="243">
        <v>5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138</v>
      </c>
      <c r="AU274" s="249" t="s">
        <v>88</v>
      </c>
      <c r="AV274" s="13" t="s">
        <v>88</v>
      </c>
      <c r="AW274" s="13" t="s">
        <v>34</v>
      </c>
      <c r="AX274" s="13" t="s">
        <v>86</v>
      </c>
      <c r="AY274" s="249" t="s">
        <v>125</v>
      </c>
    </row>
    <row r="275" s="2" customFormat="1" ht="16.5" customHeight="1">
      <c r="A275" s="39"/>
      <c r="B275" s="40"/>
      <c r="C275" s="219" t="s">
        <v>358</v>
      </c>
      <c r="D275" s="219" t="s">
        <v>127</v>
      </c>
      <c r="E275" s="220" t="s">
        <v>359</v>
      </c>
      <c r="F275" s="221" t="s">
        <v>360</v>
      </c>
      <c r="G275" s="222" t="s">
        <v>130</v>
      </c>
      <c r="H275" s="223">
        <v>28</v>
      </c>
      <c r="I275" s="224"/>
      <c r="J275" s="225">
        <f>ROUND(I275*H275,2)</f>
        <v>0</v>
      </c>
      <c r="K275" s="221" t="s">
        <v>131</v>
      </c>
      <c r="L275" s="45"/>
      <c r="M275" s="226" t="s">
        <v>1</v>
      </c>
      <c r="N275" s="227" t="s">
        <v>43</v>
      </c>
      <c r="O275" s="92"/>
      <c r="P275" s="228">
        <f>O275*H275</f>
        <v>0</v>
      </c>
      <c r="Q275" s="228">
        <v>0.1837</v>
      </c>
      <c r="R275" s="228">
        <f>Q275*H275</f>
        <v>5.1436000000000002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132</v>
      </c>
      <c r="AT275" s="230" t="s">
        <v>127</v>
      </c>
      <c r="AU275" s="230" t="s">
        <v>88</v>
      </c>
      <c r="AY275" s="18" t="s">
        <v>125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86</v>
      </c>
      <c r="BK275" s="231">
        <f>ROUND(I275*H275,2)</f>
        <v>0</v>
      </c>
      <c r="BL275" s="18" t="s">
        <v>132</v>
      </c>
      <c r="BM275" s="230" t="s">
        <v>361</v>
      </c>
    </row>
    <row r="276" s="2" customFormat="1">
      <c r="A276" s="39"/>
      <c r="B276" s="40"/>
      <c r="C276" s="41"/>
      <c r="D276" s="232" t="s">
        <v>134</v>
      </c>
      <c r="E276" s="41"/>
      <c r="F276" s="233" t="s">
        <v>362</v>
      </c>
      <c r="G276" s="41"/>
      <c r="H276" s="41"/>
      <c r="I276" s="234"/>
      <c r="J276" s="41"/>
      <c r="K276" s="41"/>
      <c r="L276" s="45"/>
      <c r="M276" s="235"/>
      <c r="N276" s="236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134</v>
      </c>
      <c r="AU276" s="18" t="s">
        <v>88</v>
      </c>
    </row>
    <row r="277" s="2" customFormat="1">
      <c r="A277" s="39"/>
      <c r="B277" s="40"/>
      <c r="C277" s="41"/>
      <c r="D277" s="237" t="s">
        <v>136</v>
      </c>
      <c r="E277" s="41"/>
      <c r="F277" s="238" t="s">
        <v>363</v>
      </c>
      <c r="G277" s="41"/>
      <c r="H277" s="41"/>
      <c r="I277" s="234"/>
      <c r="J277" s="41"/>
      <c r="K277" s="41"/>
      <c r="L277" s="45"/>
      <c r="M277" s="235"/>
      <c r="N277" s="236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88</v>
      </c>
    </row>
    <row r="278" s="13" customFormat="1">
      <c r="A278" s="13"/>
      <c r="B278" s="239"/>
      <c r="C278" s="240"/>
      <c r="D278" s="232" t="s">
        <v>138</v>
      </c>
      <c r="E278" s="241" t="s">
        <v>1</v>
      </c>
      <c r="F278" s="242" t="s">
        <v>364</v>
      </c>
      <c r="G278" s="240"/>
      <c r="H278" s="243">
        <v>28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138</v>
      </c>
      <c r="AU278" s="249" t="s">
        <v>88</v>
      </c>
      <c r="AV278" s="13" t="s">
        <v>88</v>
      </c>
      <c r="AW278" s="13" t="s">
        <v>34</v>
      </c>
      <c r="AX278" s="13" t="s">
        <v>86</v>
      </c>
      <c r="AY278" s="249" t="s">
        <v>125</v>
      </c>
    </row>
    <row r="279" s="2" customFormat="1" ht="16.5" customHeight="1">
      <c r="A279" s="39"/>
      <c r="B279" s="40"/>
      <c r="C279" s="219" t="s">
        <v>365</v>
      </c>
      <c r="D279" s="219" t="s">
        <v>127</v>
      </c>
      <c r="E279" s="220" t="s">
        <v>366</v>
      </c>
      <c r="F279" s="221" t="s">
        <v>367</v>
      </c>
      <c r="G279" s="222" t="s">
        <v>130</v>
      </c>
      <c r="H279" s="223">
        <v>1376</v>
      </c>
      <c r="I279" s="224"/>
      <c r="J279" s="225">
        <f>ROUND(I279*H279,2)</f>
        <v>0</v>
      </c>
      <c r="K279" s="221" t="s">
        <v>131</v>
      </c>
      <c r="L279" s="45"/>
      <c r="M279" s="226" t="s">
        <v>1</v>
      </c>
      <c r="N279" s="227" t="s">
        <v>43</v>
      </c>
      <c r="O279" s="92"/>
      <c r="P279" s="228">
        <f>O279*H279</f>
        <v>0</v>
      </c>
      <c r="Q279" s="228">
        <v>0.090620000000000006</v>
      </c>
      <c r="R279" s="228">
        <f>Q279*H279</f>
        <v>124.69312000000001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132</v>
      </c>
      <c r="AT279" s="230" t="s">
        <v>127</v>
      </c>
      <c r="AU279" s="230" t="s">
        <v>88</v>
      </c>
      <c r="AY279" s="18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86</v>
      </c>
      <c r="BK279" s="231">
        <f>ROUND(I279*H279,2)</f>
        <v>0</v>
      </c>
      <c r="BL279" s="18" t="s">
        <v>132</v>
      </c>
      <c r="BM279" s="230" t="s">
        <v>368</v>
      </c>
    </row>
    <row r="280" s="2" customFormat="1">
      <c r="A280" s="39"/>
      <c r="B280" s="40"/>
      <c r="C280" s="41"/>
      <c r="D280" s="232" t="s">
        <v>134</v>
      </c>
      <c r="E280" s="41"/>
      <c r="F280" s="233" t="s">
        <v>369</v>
      </c>
      <c r="G280" s="41"/>
      <c r="H280" s="41"/>
      <c r="I280" s="234"/>
      <c r="J280" s="41"/>
      <c r="K280" s="41"/>
      <c r="L280" s="45"/>
      <c r="M280" s="235"/>
      <c r="N280" s="236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88</v>
      </c>
    </row>
    <row r="281" s="2" customFormat="1">
      <c r="A281" s="39"/>
      <c r="B281" s="40"/>
      <c r="C281" s="41"/>
      <c r="D281" s="237" t="s">
        <v>136</v>
      </c>
      <c r="E281" s="41"/>
      <c r="F281" s="238" t="s">
        <v>370</v>
      </c>
      <c r="G281" s="41"/>
      <c r="H281" s="41"/>
      <c r="I281" s="234"/>
      <c r="J281" s="41"/>
      <c r="K281" s="41"/>
      <c r="L281" s="45"/>
      <c r="M281" s="235"/>
      <c r="N281" s="236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88</v>
      </c>
    </row>
    <row r="282" s="13" customFormat="1">
      <c r="A282" s="13"/>
      <c r="B282" s="239"/>
      <c r="C282" s="240"/>
      <c r="D282" s="232" t="s">
        <v>138</v>
      </c>
      <c r="E282" s="241" t="s">
        <v>1</v>
      </c>
      <c r="F282" s="242" t="s">
        <v>371</v>
      </c>
      <c r="G282" s="240"/>
      <c r="H282" s="243">
        <v>1320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138</v>
      </c>
      <c r="AU282" s="249" t="s">
        <v>88</v>
      </c>
      <c r="AV282" s="13" t="s">
        <v>88</v>
      </c>
      <c r="AW282" s="13" t="s">
        <v>34</v>
      </c>
      <c r="AX282" s="13" t="s">
        <v>78</v>
      </c>
      <c r="AY282" s="249" t="s">
        <v>125</v>
      </c>
    </row>
    <row r="283" s="13" customFormat="1">
      <c r="A283" s="13"/>
      <c r="B283" s="239"/>
      <c r="C283" s="240"/>
      <c r="D283" s="232" t="s">
        <v>138</v>
      </c>
      <c r="E283" s="241" t="s">
        <v>1</v>
      </c>
      <c r="F283" s="242" t="s">
        <v>372</v>
      </c>
      <c r="G283" s="240"/>
      <c r="H283" s="243">
        <v>56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138</v>
      </c>
      <c r="AU283" s="249" t="s">
        <v>88</v>
      </c>
      <c r="AV283" s="13" t="s">
        <v>88</v>
      </c>
      <c r="AW283" s="13" t="s">
        <v>34</v>
      </c>
      <c r="AX283" s="13" t="s">
        <v>78</v>
      </c>
      <c r="AY283" s="249" t="s">
        <v>125</v>
      </c>
    </row>
    <row r="284" s="14" customFormat="1">
      <c r="A284" s="14"/>
      <c r="B284" s="250"/>
      <c r="C284" s="251"/>
      <c r="D284" s="232" t="s">
        <v>138</v>
      </c>
      <c r="E284" s="252" t="s">
        <v>1</v>
      </c>
      <c r="F284" s="253" t="s">
        <v>180</v>
      </c>
      <c r="G284" s="251"/>
      <c r="H284" s="254">
        <v>1376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138</v>
      </c>
      <c r="AU284" s="260" t="s">
        <v>88</v>
      </c>
      <c r="AV284" s="14" t="s">
        <v>132</v>
      </c>
      <c r="AW284" s="14" t="s">
        <v>34</v>
      </c>
      <c r="AX284" s="14" t="s">
        <v>86</v>
      </c>
      <c r="AY284" s="260" t="s">
        <v>125</v>
      </c>
    </row>
    <row r="285" s="2" customFormat="1" ht="16.5" customHeight="1">
      <c r="A285" s="39"/>
      <c r="B285" s="40"/>
      <c r="C285" s="261" t="s">
        <v>373</v>
      </c>
      <c r="D285" s="261" t="s">
        <v>276</v>
      </c>
      <c r="E285" s="262" t="s">
        <v>374</v>
      </c>
      <c r="F285" s="263" t="s">
        <v>375</v>
      </c>
      <c r="G285" s="264" t="s">
        <v>130</v>
      </c>
      <c r="H285" s="265">
        <v>1230.1199999999999</v>
      </c>
      <c r="I285" s="266"/>
      <c r="J285" s="267">
        <f>ROUND(I285*H285,2)</f>
        <v>0</v>
      </c>
      <c r="K285" s="263" t="s">
        <v>131</v>
      </c>
      <c r="L285" s="268"/>
      <c r="M285" s="269" t="s">
        <v>1</v>
      </c>
      <c r="N285" s="270" t="s">
        <v>43</v>
      </c>
      <c r="O285" s="92"/>
      <c r="P285" s="228">
        <f>O285*H285</f>
        <v>0</v>
      </c>
      <c r="Q285" s="228">
        <v>0.17599999999999999</v>
      </c>
      <c r="R285" s="228">
        <f>Q285*H285</f>
        <v>216.50111999999996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181</v>
      </c>
      <c r="AT285" s="230" t="s">
        <v>276</v>
      </c>
      <c r="AU285" s="230" t="s">
        <v>88</v>
      </c>
      <c r="AY285" s="18" t="s">
        <v>125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86</v>
      </c>
      <c r="BK285" s="231">
        <f>ROUND(I285*H285,2)</f>
        <v>0</v>
      </c>
      <c r="BL285" s="18" t="s">
        <v>132</v>
      </c>
      <c r="BM285" s="230" t="s">
        <v>376</v>
      </c>
    </row>
    <row r="286" s="2" customFormat="1">
      <c r="A286" s="39"/>
      <c r="B286" s="40"/>
      <c r="C286" s="41"/>
      <c r="D286" s="232" t="s">
        <v>134</v>
      </c>
      <c r="E286" s="41"/>
      <c r="F286" s="233" t="s">
        <v>375</v>
      </c>
      <c r="G286" s="41"/>
      <c r="H286" s="41"/>
      <c r="I286" s="234"/>
      <c r="J286" s="41"/>
      <c r="K286" s="41"/>
      <c r="L286" s="45"/>
      <c r="M286" s="235"/>
      <c r="N286" s="236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134</v>
      </c>
      <c r="AU286" s="18" t="s">
        <v>88</v>
      </c>
    </row>
    <row r="287" s="13" customFormat="1">
      <c r="A287" s="13"/>
      <c r="B287" s="239"/>
      <c r="C287" s="240"/>
      <c r="D287" s="232" t="s">
        <v>138</v>
      </c>
      <c r="E287" s="241" t="s">
        <v>1</v>
      </c>
      <c r="F287" s="242" t="s">
        <v>377</v>
      </c>
      <c r="G287" s="240"/>
      <c r="H287" s="243">
        <v>1230.1199999999999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138</v>
      </c>
      <c r="AU287" s="249" t="s">
        <v>88</v>
      </c>
      <c r="AV287" s="13" t="s">
        <v>88</v>
      </c>
      <c r="AW287" s="13" t="s">
        <v>34</v>
      </c>
      <c r="AX287" s="13" t="s">
        <v>86</v>
      </c>
      <c r="AY287" s="249" t="s">
        <v>125</v>
      </c>
    </row>
    <row r="288" s="2" customFormat="1" ht="16.5" customHeight="1">
      <c r="A288" s="39"/>
      <c r="B288" s="40"/>
      <c r="C288" s="261" t="s">
        <v>378</v>
      </c>
      <c r="D288" s="261" t="s">
        <v>276</v>
      </c>
      <c r="E288" s="262" t="s">
        <v>379</v>
      </c>
      <c r="F288" s="263" t="s">
        <v>380</v>
      </c>
      <c r="G288" s="264" t="s">
        <v>130</v>
      </c>
      <c r="H288" s="265">
        <v>86.700000000000003</v>
      </c>
      <c r="I288" s="266"/>
      <c r="J288" s="267">
        <f>ROUND(I288*H288,2)</f>
        <v>0</v>
      </c>
      <c r="K288" s="263" t="s">
        <v>131</v>
      </c>
      <c r="L288" s="268"/>
      <c r="M288" s="269" t="s">
        <v>1</v>
      </c>
      <c r="N288" s="270" t="s">
        <v>43</v>
      </c>
      <c r="O288" s="92"/>
      <c r="P288" s="228">
        <f>O288*H288</f>
        <v>0</v>
      </c>
      <c r="Q288" s="228">
        <v>0.17499999999999999</v>
      </c>
      <c r="R288" s="228">
        <f>Q288*H288</f>
        <v>15.172499999999999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181</v>
      </c>
      <c r="AT288" s="230" t="s">
        <v>276</v>
      </c>
      <c r="AU288" s="230" t="s">
        <v>88</v>
      </c>
      <c r="AY288" s="18" t="s">
        <v>125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86</v>
      </c>
      <c r="BK288" s="231">
        <f>ROUND(I288*H288,2)</f>
        <v>0</v>
      </c>
      <c r="BL288" s="18" t="s">
        <v>132</v>
      </c>
      <c r="BM288" s="230" t="s">
        <v>381</v>
      </c>
    </row>
    <row r="289" s="2" customFormat="1">
      <c r="A289" s="39"/>
      <c r="B289" s="40"/>
      <c r="C289" s="41"/>
      <c r="D289" s="232" t="s">
        <v>134</v>
      </c>
      <c r="E289" s="41"/>
      <c r="F289" s="233" t="s">
        <v>380</v>
      </c>
      <c r="G289" s="41"/>
      <c r="H289" s="41"/>
      <c r="I289" s="234"/>
      <c r="J289" s="41"/>
      <c r="K289" s="41"/>
      <c r="L289" s="45"/>
      <c r="M289" s="235"/>
      <c r="N289" s="236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134</v>
      </c>
      <c r="AU289" s="18" t="s">
        <v>88</v>
      </c>
    </row>
    <row r="290" s="13" customFormat="1">
      <c r="A290" s="13"/>
      <c r="B290" s="239"/>
      <c r="C290" s="240"/>
      <c r="D290" s="232" t="s">
        <v>138</v>
      </c>
      <c r="E290" s="241" t="s">
        <v>1</v>
      </c>
      <c r="F290" s="242" t="s">
        <v>382</v>
      </c>
      <c r="G290" s="240"/>
      <c r="H290" s="243">
        <v>86.700000000000003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138</v>
      </c>
      <c r="AU290" s="249" t="s">
        <v>88</v>
      </c>
      <c r="AV290" s="13" t="s">
        <v>88</v>
      </c>
      <c r="AW290" s="13" t="s">
        <v>34</v>
      </c>
      <c r="AX290" s="13" t="s">
        <v>86</v>
      </c>
      <c r="AY290" s="249" t="s">
        <v>125</v>
      </c>
    </row>
    <row r="291" s="2" customFormat="1" ht="16.5" customHeight="1">
      <c r="A291" s="39"/>
      <c r="B291" s="40"/>
      <c r="C291" s="261" t="s">
        <v>383</v>
      </c>
      <c r="D291" s="261" t="s">
        <v>276</v>
      </c>
      <c r="E291" s="262" t="s">
        <v>384</v>
      </c>
      <c r="F291" s="263" t="s">
        <v>385</v>
      </c>
      <c r="G291" s="264" t="s">
        <v>130</v>
      </c>
      <c r="H291" s="265">
        <v>16.32</v>
      </c>
      <c r="I291" s="266"/>
      <c r="J291" s="267">
        <f>ROUND(I291*H291,2)</f>
        <v>0</v>
      </c>
      <c r="K291" s="263" t="s">
        <v>131</v>
      </c>
      <c r="L291" s="268"/>
      <c r="M291" s="269" t="s">
        <v>1</v>
      </c>
      <c r="N291" s="270" t="s">
        <v>43</v>
      </c>
      <c r="O291" s="92"/>
      <c r="P291" s="228">
        <f>O291*H291</f>
        <v>0</v>
      </c>
      <c r="Q291" s="228">
        <v>0.17599999999999999</v>
      </c>
      <c r="R291" s="228">
        <f>Q291*H291</f>
        <v>2.8723199999999998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181</v>
      </c>
      <c r="AT291" s="230" t="s">
        <v>276</v>
      </c>
      <c r="AU291" s="230" t="s">
        <v>88</v>
      </c>
      <c r="AY291" s="18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86</v>
      </c>
      <c r="BK291" s="231">
        <f>ROUND(I291*H291,2)</f>
        <v>0</v>
      </c>
      <c r="BL291" s="18" t="s">
        <v>132</v>
      </c>
      <c r="BM291" s="230" t="s">
        <v>386</v>
      </c>
    </row>
    <row r="292" s="2" customFormat="1">
      <c r="A292" s="39"/>
      <c r="B292" s="40"/>
      <c r="C292" s="41"/>
      <c r="D292" s="232" t="s">
        <v>134</v>
      </c>
      <c r="E292" s="41"/>
      <c r="F292" s="233" t="s">
        <v>385</v>
      </c>
      <c r="G292" s="41"/>
      <c r="H292" s="41"/>
      <c r="I292" s="234"/>
      <c r="J292" s="41"/>
      <c r="K292" s="41"/>
      <c r="L292" s="45"/>
      <c r="M292" s="235"/>
      <c r="N292" s="236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134</v>
      </c>
      <c r="AU292" s="18" t="s">
        <v>88</v>
      </c>
    </row>
    <row r="293" s="13" customFormat="1">
      <c r="A293" s="13"/>
      <c r="B293" s="239"/>
      <c r="C293" s="240"/>
      <c r="D293" s="232" t="s">
        <v>138</v>
      </c>
      <c r="E293" s="241" t="s">
        <v>1</v>
      </c>
      <c r="F293" s="242" t="s">
        <v>387</v>
      </c>
      <c r="G293" s="240"/>
      <c r="H293" s="243">
        <v>16.32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138</v>
      </c>
      <c r="AU293" s="249" t="s">
        <v>88</v>
      </c>
      <c r="AV293" s="13" t="s">
        <v>88</v>
      </c>
      <c r="AW293" s="13" t="s">
        <v>34</v>
      </c>
      <c r="AX293" s="13" t="s">
        <v>86</v>
      </c>
      <c r="AY293" s="249" t="s">
        <v>125</v>
      </c>
    </row>
    <row r="294" s="2" customFormat="1" ht="16.5" customHeight="1">
      <c r="A294" s="39"/>
      <c r="B294" s="40"/>
      <c r="C294" s="261" t="s">
        <v>388</v>
      </c>
      <c r="D294" s="261" t="s">
        <v>276</v>
      </c>
      <c r="E294" s="262" t="s">
        <v>389</v>
      </c>
      <c r="F294" s="263" t="s">
        <v>390</v>
      </c>
      <c r="G294" s="264" t="s">
        <v>130</v>
      </c>
      <c r="H294" s="265">
        <v>13.26</v>
      </c>
      <c r="I294" s="266"/>
      <c r="J294" s="267">
        <f>ROUND(I294*H294,2)</f>
        <v>0</v>
      </c>
      <c r="K294" s="263" t="s">
        <v>131</v>
      </c>
      <c r="L294" s="268"/>
      <c r="M294" s="269" t="s">
        <v>1</v>
      </c>
      <c r="N294" s="270" t="s">
        <v>43</v>
      </c>
      <c r="O294" s="92"/>
      <c r="P294" s="228">
        <f>O294*H294</f>
        <v>0</v>
      </c>
      <c r="Q294" s="228">
        <v>0.17599999999999999</v>
      </c>
      <c r="R294" s="228">
        <f>Q294*H294</f>
        <v>2.3337599999999998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181</v>
      </c>
      <c r="AT294" s="230" t="s">
        <v>276</v>
      </c>
      <c r="AU294" s="230" t="s">
        <v>88</v>
      </c>
      <c r="AY294" s="18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86</v>
      </c>
      <c r="BK294" s="231">
        <f>ROUND(I294*H294,2)</f>
        <v>0</v>
      </c>
      <c r="BL294" s="18" t="s">
        <v>132</v>
      </c>
      <c r="BM294" s="230" t="s">
        <v>391</v>
      </c>
    </row>
    <row r="295" s="2" customFormat="1">
      <c r="A295" s="39"/>
      <c r="B295" s="40"/>
      <c r="C295" s="41"/>
      <c r="D295" s="232" t="s">
        <v>134</v>
      </c>
      <c r="E295" s="41"/>
      <c r="F295" s="233" t="s">
        <v>390</v>
      </c>
      <c r="G295" s="41"/>
      <c r="H295" s="41"/>
      <c r="I295" s="234"/>
      <c r="J295" s="41"/>
      <c r="K295" s="41"/>
      <c r="L295" s="45"/>
      <c r="M295" s="235"/>
      <c r="N295" s="236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134</v>
      </c>
      <c r="AU295" s="18" t="s">
        <v>88</v>
      </c>
    </row>
    <row r="296" s="13" customFormat="1">
      <c r="A296" s="13"/>
      <c r="B296" s="239"/>
      <c r="C296" s="240"/>
      <c r="D296" s="232" t="s">
        <v>138</v>
      </c>
      <c r="E296" s="241" t="s">
        <v>1</v>
      </c>
      <c r="F296" s="242" t="s">
        <v>392</v>
      </c>
      <c r="G296" s="240"/>
      <c r="H296" s="243">
        <v>13.26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138</v>
      </c>
      <c r="AU296" s="249" t="s">
        <v>88</v>
      </c>
      <c r="AV296" s="13" t="s">
        <v>88</v>
      </c>
      <c r="AW296" s="13" t="s">
        <v>34</v>
      </c>
      <c r="AX296" s="13" t="s">
        <v>86</v>
      </c>
      <c r="AY296" s="249" t="s">
        <v>125</v>
      </c>
    </row>
    <row r="297" s="2" customFormat="1" ht="16.5" customHeight="1">
      <c r="A297" s="39"/>
      <c r="B297" s="40"/>
      <c r="C297" s="219" t="s">
        <v>393</v>
      </c>
      <c r="D297" s="219" t="s">
        <v>127</v>
      </c>
      <c r="E297" s="220" t="s">
        <v>394</v>
      </c>
      <c r="F297" s="221" t="s">
        <v>395</v>
      </c>
      <c r="G297" s="222" t="s">
        <v>130</v>
      </c>
      <c r="H297" s="223">
        <v>6</v>
      </c>
      <c r="I297" s="224"/>
      <c r="J297" s="225">
        <f>ROUND(I297*H297,2)</f>
        <v>0</v>
      </c>
      <c r="K297" s="221" t="s">
        <v>131</v>
      </c>
      <c r="L297" s="45"/>
      <c r="M297" s="226" t="s">
        <v>1</v>
      </c>
      <c r="N297" s="227" t="s">
        <v>43</v>
      </c>
      <c r="O297" s="92"/>
      <c r="P297" s="228">
        <f>O297*H297</f>
        <v>0</v>
      </c>
      <c r="Q297" s="228">
        <v>0.098000000000000004</v>
      </c>
      <c r="R297" s="228">
        <f>Q297*H297</f>
        <v>0.58800000000000008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132</v>
      </c>
      <c r="AT297" s="230" t="s">
        <v>127</v>
      </c>
      <c r="AU297" s="230" t="s">
        <v>88</v>
      </c>
      <c r="AY297" s="18" t="s">
        <v>125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86</v>
      </c>
      <c r="BK297" s="231">
        <f>ROUND(I297*H297,2)</f>
        <v>0</v>
      </c>
      <c r="BL297" s="18" t="s">
        <v>132</v>
      </c>
      <c r="BM297" s="230" t="s">
        <v>396</v>
      </c>
    </row>
    <row r="298" s="2" customFormat="1">
      <c r="A298" s="39"/>
      <c r="B298" s="40"/>
      <c r="C298" s="41"/>
      <c r="D298" s="232" t="s">
        <v>134</v>
      </c>
      <c r="E298" s="41"/>
      <c r="F298" s="233" t="s">
        <v>397</v>
      </c>
      <c r="G298" s="41"/>
      <c r="H298" s="41"/>
      <c r="I298" s="234"/>
      <c r="J298" s="41"/>
      <c r="K298" s="41"/>
      <c r="L298" s="45"/>
      <c r="M298" s="235"/>
      <c r="N298" s="236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134</v>
      </c>
      <c r="AU298" s="18" t="s">
        <v>88</v>
      </c>
    </row>
    <row r="299" s="2" customFormat="1">
      <c r="A299" s="39"/>
      <c r="B299" s="40"/>
      <c r="C299" s="41"/>
      <c r="D299" s="237" t="s">
        <v>136</v>
      </c>
      <c r="E299" s="41"/>
      <c r="F299" s="238" t="s">
        <v>398</v>
      </c>
      <c r="G299" s="41"/>
      <c r="H299" s="41"/>
      <c r="I299" s="234"/>
      <c r="J299" s="41"/>
      <c r="K299" s="41"/>
      <c r="L299" s="45"/>
      <c r="M299" s="235"/>
      <c r="N299" s="236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136</v>
      </c>
      <c r="AU299" s="18" t="s">
        <v>88</v>
      </c>
    </row>
    <row r="300" s="13" customFormat="1">
      <c r="A300" s="13"/>
      <c r="B300" s="239"/>
      <c r="C300" s="240"/>
      <c r="D300" s="232" t="s">
        <v>138</v>
      </c>
      <c r="E300" s="241" t="s">
        <v>1</v>
      </c>
      <c r="F300" s="242" t="s">
        <v>399</v>
      </c>
      <c r="G300" s="240"/>
      <c r="H300" s="243">
        <v>6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138</v>
      </c>
      <c r="AU300" s="249" t="s">
        <v>88</v>
      </c>
      <c r="AV300" s="13" t="s">
        <v>88</v>
      </c>
      <c r="AW300" s="13" t="s">
        <v>34</v>
      </c>
      <c r="AX300" s="13" t="s">
        <v>86</v>
      </c>
      <c r="AY300" s="249" t="s">
        <v>125</v>
      </c>
    </row>
    <row r="301" s="2" customFormat="1" ht="21.75" customHeight="1">
      <c r="A301" s="39"/>
      <c r="B301" s="40"/>
      <c r="C301" s="219" t="s">
        <v>400</v>
      </c>
      <c r="D301" s="219" t="s">
        <v>127</v>
      </c>
      <c r="E301" s="220" t="s">
        <v>401</v>
      </c>
      <c r="F301" s="221" t="s">
        <v>402</v>
      </c>
      <c r="G301" s="222" t="s">
        <v>130</v>
      </c>
      <c r="H301" s="223">
        <v>23</v>
      </c>
      <c r="I301" s="224"/>
      <c r="J301" s="225">
        <f>ROUND(I301*H301,2)</f>
        <v>0</v>
      </c>
      <c r="K301" s="221" t="s">
        <v>131</v>
      </c>
      <c r="L301" s="45"/>
      <c r="M301" s="226" t="s">
        <v>1</v>
      </c>
      <c r="N301" s="227" t="s">
        <v>43</v>
      </c>
      <c r="O301" s="92"/>
      <c r="P301" s="228">
        <f>O301*H301</f>
        <v>0</v>
      </c>
      <c r="Q301" s="228">
        <v>0.10100000000000001</v>
      </c>
      <c r="R301" s="228">
        <f>Q301*H301</f>
        <v>2.323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132</v>
      </c>
      <c r="AT301" s="230" t="s">
        <v>127</v>
      </c>
      <c r="AU301" s="230" t="s">
        <v>88</v>
      </c>
      <c r="AY301" s="18" t="s">
        <v>125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86</v>
      </c>
      <c r="BK301" s="231">
        <f>ROUND(I301*H301,2)</f>
        <v>0</v>
      </c>
      <c r="BL301" s="18" t="s">
        <v>132</v>
      </c>
      <c r="BM301" s="230" t="s">
        <v>403</v>
      </c>
    </row>
    <row r="302" s="2" customFormat="1">
      <c r="A302" s="39"/>
      <c r="B302" s="40"/>
      <c r="C302" s="41"/>
      <c r="D302" s="232" t="s">
        <v>134</v>
      </c>
      <c r="E302" s="41"/>
      <c r="F302" s="233" t="s">
        <v>404</v>
      </c>
      <c r="G302" s="41"/>
      <c r="H302" s="41"/>
      <c r="I302" s="234"/>
      <c r="J302" s="41"/>
      <c r="K302" s="41"/>
      <c r="L302" s="45"/>
      <c r="M302" s="235"/>
      <c r="N302" s="236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134</v>
      </c>
      <c r="AU302" s="18" t="s">
        <v>88</v>
      </c>
    </row>
    <row r="303" s="2" customFormat="1">
      <c r="A303" s="39"/>
      <c r="B303" s="40"/>
      <c r="C303" s="41"/>
      <c r="D303" s="237" t="s">
        <v>136</v>
      </c>
      <c r="E303" s="41"/>
      <c r="F303" s="238" t="s">
        <v>405</v>
      </c>
      <c r="G303" s="41"/>
      <c r="H303" s="41"/>
      <c r="I303" s="234"/>
      <c r="J303" s="41"/>
      <c r="K303" s="41"/>
      <c r="L303" s="45"/>
      <c r="M303" s="235"/>
      <c r="N303" s="236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136</v>
      </c>
      <c r="AU303" s="18" t="s">
        <v>88</v>
      </c>
    </row>
    <row r="304" s="13" customFormat="1">
      <c r="A304" s="13"/>
      <c r="B304" s="239"/>
      <c r="C304" s="240"/>
      <c r="D304" s="232" t="s">
        <v>138</v>
      </c>
      <c r="E304" s="241" t="s">
        <v>1</v>
      </c>
      <c r="F304" s="242" t="s">
        <v>406</v>
      </c>
      <c r="G304" s="240"/>
      <c r="H304" s="243">
        <v>23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138</v>
      </c>
      <c r="AU304" s="249" t="s">
        <v>88</v>
      </c>
      <c r="AV304" s="13" t="s">
        <v>88</v>
      </c>
      <c r="AW304" s="13" t="s">
        <v>34</v>
      </c>
      <c r="AX304" s="13" t="s">
        <v>86</v>
      </c>
      <c r="AY304" s="249" t="s">
        <v>125</v>
      </c>
    </row>
    <row r="305" s="12" customFormat="1" ht="22.8" customHeight="1">
      <c r="A305" s="12"/>
      <c r="B305" s="203"/>
      <c r="C305" s="204"/>
      <c r="D305" s="205" t="s">
        <v>77</v>
      </c>
      <c r="E305" s="217" t="s">
        <v>165</v>
      </c>
      <c r="F305" s="217" t="s">
        <v>407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SUM(P306:P309)</f>
        <v>0</v>
      </c>
      <c r="Q305" s="211"/>
      <c r="R305" s="212">
        <f>SUM(R306:R309)</f>
        <v>2.7555000000000001</v>
      </c>
      <c r="S305" s="211"/>
      <c r="T305" s="213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86</v>
      </c>
      <c r="AT305" s="215" t="s">
        <v>77</v>
      </c>
      <c r="AU305" s="215" t="s">
        <v>86</v>
      </c>
      <c r="AY305" s="214" t="s">
        <v>125</v>
      </c>
      <c r="BK305" s="216">
        <f>SUM(BK306:BK309)</f>
        <v>0</v>
      </c>
    </row>
    <row r="306" s="2" customFormat="1" ht="16.5" customHeight="1">
      <c r="A306" s="39"/>
      <c r="B306" s="40"/>
      <c r="C306" s="219" t="s">
        <v>408</v>
      </c>
      <c r="D306" s="219" t="s">
        <v>127</v>
      </c>
      <c r="E306" s="220" t="s">
        <v>409</v>
      </c>
      <c r="F306" s="221" t="s">
        <v>410</v>
      </c>
      <c r="G306" s="222" t="s">
        <v>130</v>
      </c>
      <c r="H306" s="223">
        <v>15</v>
      </c>
      <c r="I306" s="224"/>
      <c r="J306" s="225">
        <f>ROUND(I306*H306,2)</f>
        <v>0</v>
      </c>
      <c r="K306" s="221" t="s">
        <v>131</v>
      </c>
      <c r="L306" s="45"/>
      <c r="M306" s="226" t="s">
        <v>1</v>
      </c>
      <c r="N306" s="227" t="s">
        <v>43</v>
      </c>
      <c r="O306" s="92"/>
      <c r="P306" s="228">
        <f>O306*H306</f>
        <v>0</v>
      </c>
      <c r="Q306" s="228">
        <v>0.1837</v>
      </c>
      <c r="R306" s="228">
        <f>Q306*H306</f>
        <v>2.7555000000000001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132</v>
      </c>
      <c r="AT306" s="230" t="s">
        <v>127</v>
      </c>
      <c r="AU306" s="230" t="s">
        <v>88</v>
      </c>
      <c r="AY306" s="18" t="s">
        <v>125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86</v>
      </c>
      <c r="BK306" s="231">
        <f>ROUND(I306*H306,2)</f>
        <v>0</v>
      </c>
      <c r="BL306" s="18" t="s">
        <v>132</v>
      </c>
      <c r="BM306" s="230" t="s">
        <v>411</v>
      </c>
    </row>
    <row r="307" s="2" customFormat="1">
      <c r="A307" s="39"/>
      <c r="B307" s="40"/>
      <c r="C307" s="41"/>
      <c r="D307" s="232" t="s">
        <v>134</v>
      </c>
      <c r="E307" s="41"/>
      <c r="F307" s="233" t="s">
        <v>412</v>
      </c>
      <c r="G307" s="41"/>
      <c r="H307" s="41"/>
      <c r="I307" s="234"/>
      <c r="J307" s="41"/>
      <c r="K307" s="41"/>
      <c r="L307" s="45"/>
      <c r="M307" s="235"/>
      <c r="N307" s="236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134</v>
      </c>
      <c r="AU307" s="18" t="s">
        <v>88</v>
      </c>
    </row>
    <row r="308" s="2" customFormat="1">
      <c r="A308" s="39"/>
      <c r="B308" s="40"/>
      <c r="C308" s="41"/>
      <c r="D308" s="237" t="s">
        <v>136</v>
      </c>
      <c r="E308" s="41"/>
      <c r="F308" s="238" t="s">
        <v>413</v>
      </c>
      <c r="G308" s="41"/>
      <c r="H308" s="41"/>
      <c r="I308" s="234"/>
      <c r="J308" s="41"/>
      <c r="K308" s="41"/>
      <c r="L308" s="45"/>
      <c r="M308" s="235"/>
      <c r="N308" s="236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88</v>
      </c>
    </row>
    <row r="309" s="13" customFormat="1">
      <c r="A309" s="13"/>
      <c r="B309" s="239"/>
      <c r="C309" s="240"/>
      <c r="D309" s="232" t="s">
        <v>138</v>
      </c>
      <c r="E309" s="241" t="s">
        <v>1</v>
      </c>
      <c r="F309" s="242" t="s">
        <v>414</v>
      </c>
      <c r="G309" s="240"/>
      <c r="H309" s="243">
        <v>15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138</v>
      </c>
      <c r="AU309" s="249" t="s">
        <v>88</v>
      </c>
      <c r="AV309" s="13" t="s">
        <v>88</v>
      </c>
      <c r="AW309" s="13" t="s">
        <v>34</v>
      </c>
      <c r="AX309" s="13" t="s">
        <v>86</v>
      </c>
      <c r="AY309" s="249" t="s">
        <v>125</v>
      </c>
    </row>
    <row r="310" s="12" customFormat="1" ht="22.8" customHeight="1">
      <c r="A310" s="12"/>
      <c r="B310" s="203"/>
      <c r="C310" s="204"/>
      <c r="D310" s="205" t="s">
        <v>77</v>
      </c>
      <c r="E310" s="217" t="s">
        <v>190</v>
      </c>
      <c r="F310" s="217" t="s">
        <v>415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SUM(P311:P405)</f>
        <v>0</v>
      </c>
      <c r="Q310" s="211"/>
      <c r="R310" s="212">
        <f>SUM(R311:R405)</f>
        <v>215.0602628</v>
      </c>
      <c r="S310" s="211"/>
      <c r="T310" s="213">
        <f>SUM(T311:T405)</f>
        <v>0.25800000000000001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86</v>
      </c>
      <c r="AT310" s="215" t="s">
        <v>77</v>
      </c>
      <c r="AU310" s="215" t="s">
        <v>86</v>
      </c>
      <c r="AY310" s="214" t="s">
        <v>125</v>
      </c>
      <c r="BK310" s="216">
        <f>SUM(BK311:BK405)</f>
        <v>0</v>
      </c>
    </row>
    <row r="311" s="2" customFormat="1" ht="16.5" customHeight="1">
      <c r="A311" s="39"/>
      <c r="B311" s="40"/>
      <c r="C311" s="219" t="s">
        <v>416</v>
      </c>
      <c r="D311" s="219" t="s">
        <v>127</v>
      </c>
      <c r="E311" s="220" t="s">
        <v>417</v>
      </c>
      <c r="F311" s="221" t="s">
        <v>418</v>
      </c>
      <c r="G311" s="222" t="s">
        <v>419</v>
      </c>
      <c r="H311" s="223">
        <v>3</v>
      </c>
      <c r="I311" s="224"/>
      <c r="J311" s="225">
        <f>ROUND(I311*H311,2)</f>
        <v>0</v>
      </c>
      <c r="K311" s="221" t="s">
        <v>131</v>
      </c>
      <c r="L311" s="45"/>
      <c r="M311" s="226" t="s">
        <v>1</v>
      </c>
      <c r="N311" s="227" t="s">
        <v>43</v>
      </c>
      <c r="O311" s="92"/>
      <c r="P311" s="228">
        <f>O311*H311</f>
        <v>0</v>
      </c>
      <c r="Q311" s="228">
        <v>0.00069999999999999999</v>
      </c>
      <c r="R311" s="228">
        <f>Q311*H311</f>
        <v>0.0020999999999999999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132</v>
      </c>
      <c r="AT311" s="230" t="s">
        <v>127</v>
      </c>
      <c r="AU311" s="230" t="s">
        <v>88</v>
      </c>
      <c r="AY311" s="18" t="s">
        <v>125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86</v>
      </c>
      <c r="BK311" s="231">
        <f>ROUND(I311*H311,2)</f>
        <v>0</v>
      </c>
      <c r="BL311" s="18" t="s">
        <v>132</v>
      </c>
      <c r="BM311" s="230" t="s">
        <v>420</v>
      </c>
    </row>
    <row r="312" s="2" customFormat="1">
      <c r="A312" s="39"/>
      <c r="B312" s="40"/>
      <c r="C312" s="41"/>
      <c r="D312" s="232" t="s">
        <v>134</v>
      </c>
      <c r="E312" s="41"/>
      <c r="F312" s="233" t="s">
        <v>421</v>
      </c>
      <c r="G312" s="41"/>
      <c r="H312" s="41"/>
      <c r="I312" s="234"/>
      <c r="J312" s="41"/>
      <c r="K312" s="41"/>
      <c r="L312" s="45"/>
      <c r="M312" s="235"/>
      <c r="N312" s="236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134</v>
      </c>
      <c r="AU312" s="18" t="s">
        <v>88</v>
      </c>
    </row>
    <row r="313" s="2" customFormat="1">
      <c r="A313" s="39"/>
      <c r="B313" s="40"/>
      <c r="C313" s="41"/>
      <c r="D313" s="237" t="s">
        <v>136</v>
      </c>
      <c r="E313" s="41"/>
      <c r="F313" s="238" t="s">
        <v>422</v>
      </c>
      <c r="G313" s="41"/>
      <c r="H313" s="41"/>
      <c r="I313" s="234"/>
      <c r="J313" s="41"/>
      <c r="K313" s="41"/>
      <c r="L313" s="45"/>
      <c r="M313" s="235"/>
      <c r="N313" s="236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136</v>
      </c>
      <c r="AU313" s="18" t="s">
        <v>88</v>
      </c>
    </row>
    <row r="314" s="13" customFormat="1">
      <c r="A314" s="13"/>
      <c r="B314" s="239"/>
      <c r="C314" s="240"/>
      <c r="D314" s="232" t="s">
        <v>138</v>
      </c>
      <c r="E314" s="241" t="s">
        <v>1</v>
      </c>
      <c r="F314" s="242" t="s">
        <v>146</v>
      </c>
      <c r="G314" s="240"/>
      <c r="H314" s="243">
        <v>3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138</v>
      </c>
      <c r="AU314" s="249" t="s">
        <v>88</v>
      </c>
      <c r="AV314" s="13" t="s">
        <v>88</v>
      </c>
      <c r="AW314" s="13" t="s">
        <v>34</v>
      </c>
      <c r="AX314" s="13" t="s">
        <v>86</v>
      </c>
      <c r="AY314" s="249" t="s">
        <v>125</v>
      </c>
    </row>
    <row r="315" s="2" customFormat="1" ht="16.5" customHeight="1">
      <c r="A315" s="39"/>
      <c r="B315" s="40"/>
      <c r="C315" s="261" t="s">
        <v>423</v>
      </c>
      <c r="D315" s="261" t="s">
        <v>276</v>
      </c>
      <c r="E315" s="262" t="s">
        <v>424</v>
      </c>
      <c r="F315" s="263" t="s">
        <v>425</v>
      </c>
      <c r="G315" s="264" t="s">
        <v>419</v>
      </c>
      <c r="H315" s="265">
        <v>3</v>
      </c>
      <c r="I315" s="266"/>
      <c r="J315" s="267">
        <f>ROUND(I315*H315,2)</f>
        <v>0</v>
      </c>
      <c r="K315" s="263" t="s">
        <v>131</v>
      </c>
      <c r="L315" s="268"/>
      <c r="M315" s="269" t="s">
        <v>1</v>
      </c>
      <c r="N315" s="270" t="s">
        <v>43</v>
      </c>
      <c r="O315" s="92"/>
      <c r="P315" s="228">
        <f>O315*H315</f>
        <v>0</v>
      </c>
      <c r="Q315" s="228">
        <v>0.0025000000000000001</v>
      </c>
      <c r="R315" s="228">
        <f>Q315*H315</f>
        <v>0.0074999999999999997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181</v>
      </c>
      <c r="AT315" s="230" t="s">
        <v>276</v>
      </c>
      <c r="AU315" s="230" t="s">
        <v>88</v>
      </c>
      <c r="AY315" s="18" t="s">
        <v>125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86</v>
      </c>
      <c r="BK315" s="231">
        <f>ROUND(I315*H315,2)</f>
        <v>0</v>
      </c>
      <c r="BL315" s="18" t="s">
        <v>132</v>
      </c>
      <c r="BM315" s="230" t="s">
        <v>426</v>
      </c>
    </row>
    <row r="316" s="2" customFormat="1">
      <c r="A316" s="39"/>
      <c r="B316" s="40"/>
      <c r="C316" s="41"/>
      <c r="D316" s="232" t="s">
        <v>134</v>
      </c>
      <c r="E316" s="41"/>
      <c r="F316" s="233" t="s">
        <v>425</v>
      </c>
      <c r="G316" s="41"/>
      <c r="H316" s="41"/>
      <c r="I316" s="234"/>
      <c r="J316" s="41"/>
      <c r="K316" s="41"/>
      <c r="L316" s="45"/>
      <c r="M316" s="235"/>
      <c r="N316" s="236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134</v>
      </c>
      <c r="AU316" s="18" t="s">
        <v>88</v>
      </c>
    </row>
    <row r="317" s="13" customFormat="1">
      <c r="A317" s="13"/>
      <c r="B317" s="239"/>
      <c r="C317" s="240"/>
      <c r="D317" s="232" t="s">
        <v>138</v>
      </c>
      <c r="E317" s="241" t="s">
        <v>1</v>
      </c>
      <c r="F317" s="242" t="s">
        <v>427</v>
      </c>
      <c r="G317" s="240"/>
      <c r="H317" s="243">
        <v>3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138</v>
      </c>
      <c r="AU317" s="249" t="s">
        <v>88</v>
      </c>
      <c r="AV317" s="13" t="s">
        <v>88</v>
      </c>
      <c r="AW317" s="13" t="s">
        <v>34</v>
      </c>
      <c r="AX317" s="13" t="s">
        <v>86</v>
      </c>
      <c r="AY317" s="249" t="s">
        <v>125</v>
      </c>
    </row>
    <row r="318" s="2" customFormat="1" ht="16.5" customHeight="1">
      <c r="A318" s="39"/>
      <c r="B318" s="40"/>
      <c r="C318" s="219" t="s">
        <v>428</v>
      </c>
      <c r="D318" s="219" t="s">
        <v>127</v>
      </c>
      <c r="E318" s="220" t="s">
        <v>429</v>
      </c>
      <c r="F318" s="221" t="s">
        <v>430</v>
      </c>
      <c r="G318" s="222" t="s">
        <v>419</v>
      </c>
      <c r="H318" s="223">
        <v>3</v>
      </c>
      <c r="I318" s="224"/>
      <c r="J318" s="225">
        <f>ROUND(I318*H318,2)</f>
        <v>0</v>
      </c>
      <c r="K318" s="221" t="s">
        <v>131</v>
      </c>
      <c r="L318" s="45"/>
      <c r="M318" s="226" t="s">
        <v>1</v>
      </c>
      <c r="N318" s="227" t="s">
        <v>43</v>
      </c>
      <c r="O318" s="92"/>
      <c r="P318" s="228">
        <f>O318*H318</f>
        <v>0</v>
      </c>
      <c r="Q318" s="228">
        <v>0.11241</v>
      </c>
      <c r="R318" s="228">
        <f>Q318*H318</f>
        <v>0.33722999999999997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132</v>
      </c>
      <c r="AT318" s="230" t="s">
        <v>127</v>
      </c>
      <c r="AU318" s="230" t="s">
        <v>88</v>
      </c>
      <c r="AY318" s="18" t="s">
        <v>125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86</v>
      </c>
      <c r="BK318" s="231">
        <f>ROUND(I318*H318,2)</f>
        <v>0</v>
      </c>
      <c r="BL318" s="18" t="s">
        <v>132</v>
      </c>
      <c r="BM318" s="230" t="s">
        <v>431</v>
      </c>
    </row>
    <row r="319" s="2" customFormat="1">
      <c r="A319" s="39"/>
      <c r="B319" s="40"/>
      <c r="C319" s="41"/>
      <c r="D319" s="232" t="s">
        <v>134</v>
      </c>
      <c r="E319" s="41"/>
      <c r="F319" s="233" t="s">
        <v>432</v>
      </c>
      <c r="G319" s="41"/>
      <c r="H319" s="41"/>
      <c r="I319" s="234"/>
      <c r="J319" s="41"/>
      <c r="K319" s="41"/>
      <c r="L319" s="45"/>
      <c r="M319" s="235"/>
      <c r="N319" s="236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134</v>
      </c>
      <c r="AU319" s="18" t="s">
        <v>88</v>
      </c>
    </row>
    <row r="320" s="2" customFormat="1">
      <c r="A320" s="39"/>
      <c r="B320" s="40"/>
      <c r="C320" s="41"/>
      <c r="D320" s="237" t="s">
        <v>136</v>
      </c>
      <c r="E320" s="41"/>
      <c r="F320" s="238" t="s">
        <v>433</v>
      </c>
      <c r="G320" s="41"/>
      <c r="H320" s="41"/>
      <c r="I320" s="234"/>
      <c r="J320" s="41"/>
      <c r="K320" s="41"/>
      <c r="L320" s="45"/>
      <c r="M320" s="235"/>
      <c r="N320" s="236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136</v>
      </c>
      <c r="AU320" s="18" t="s">
        <v>88</v>
      </c>
    </row>
    <row r="321" s="13" customFormat="1">
      <c r="A321" s="13"/>
      <c r="B321" s="239"/>
      <c r="C321" s="240"/>
      <c r="D321" s="232" t="s">
        <v>138</v>
      </c>
      <c r="E321" s="241" t="s">
        <v>1</v>
      </c>
      <c r="F321" s="242" t="s">
        <v>434</v>
      </c>
      <c r="G321" s="240"/>
      <c r="H321" s="243">
        <v>3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138</v>
      </c>
      <c r="AU321" s="249" t="s">
        <v>88</v>
      </c>
      <c r="AV321" s="13" t="s">
        <v>88</v>
      </c>
      <c r="AW321" s="13" t="s">
        <v>34</v>
      </c>
      <c r="AX321" s="13" t="s">
        <v>86</v>
      </c>
      <c r="AY321" s="249" t="s">
        <v>125</v>
      </c>
    </row>
    <row r="322" s="2" customFormat="1" ht="16.5" customHeight="1">
      <c r="A322" s="39"/>
      <c r="B322" s="40"/>
      <c r="C322" s="261" t="s">
        <v>435</v>
      </c>
      <c r="D322" s="261" t="s">
        <v>276</v>
      </c>
      <c r="E322" s="262" t="s">
        <v>436</v>
      </c>
      <c r="F322" s="263" t="s">
        <v>437</v>
      </c>
      <c r="G322" s="264" t="s">
        <v>419</v>
      </c>
      <c r="H322" s="265">
        <v>3</v>
      </c>
      <c r="I322" s="266"/>
      <c r="J322" s="267">
        <f>ROUND(I322*H322,2)</f>
        <v>0</v>
      </c>
      <c r="K322" s="263" t="s">
        <v>131</v>
      </c>
      <c r="L322" s="268"/>
      <c r="M322" s="269" t="s">
        <v>1</v>
      </c>
      <c r="N322" s="270" t="s">
        <v>43</v>
      </c>
      <c r="O322" s="92"/>
      <c r="P322" s="228">
        <f>O322*H322</f>
        <v>0</v>
      </c>
      <c r="Q322" s="228">
        <v>0.0061000000000000004</v>
      </c>
      <c r="R322" s="228">
        <f>Q322*H322</f>
        <v>0.0183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181</v>
      </c>
      <c r="AT322" s="230" t="s">
        <v>276</v>
      </c>
      <c r="AU322" s="230" t="s">
        <v>88</v>
      </c>
      <c r="AY322" s="18" t="s">
        <v>125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86</v>
      </c>
      <c r="BK322" s="231">
        <f>ROUND(I322*H322,2)</f>
        <v>0</v>
      </c>
      <c r="BL322" s="18" t="s">
        <v>132</v>
      </c>
      <c r="BM322" s="230" t="s">
        <v>438</v>
      </c>
    </row>
    <row r="323" s="2" customFormat="1">
      <c r="A323" s="39"/>
      <c r="B323" s="40"/>
      <c r="C323" s="41"/>
      <c r="D323" s="232" t="s">
        <v>134</v>
      </c>
      <c r="E323" s="41"/>
      <c r="F323" s="233" t="s">
        <v>437</v>
      </c>
      <c r="G323" s="41"/>
      <c r="H323" s="41"/>
      <c r="I323" s="234"/>
      <c r="J323" s="41"/>
      <c r="K323" s="41"/>
      <c r="L323" s="45"/>
      <c r="M323" s="235"/>
      <c r="N323" s="236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88</v>
      </c>
    </row>
    <row r="324" s="2" customFormat="1" ht="21.75" customHeight="1">
      <c r="A324" s="39"/>
      <c r="B324" s="40"/>
      <c r="C324" s="219" t="s">
        <v>439</v>
      </c>
      <c r="D324" s="219" t="s">
        <v>127</v>
      </c>
      <c r="E324" s="220" t="s">
        <v>440</v>
      </c>
      <c r="F324" s="221" t="s">
        <v>441</v>
      </c>
      <c r="G324" s="222" t="s">
        <v>213</v>
      </c>
      <c r="H324" s="223">
        <v>16</v>
      </c>
      <c r="I324" s="224"/>
      <c r="J324" s="225">
        <f>ROUND(I324*H324,2)</f>
        <v>0</v>
      </c>
      <c r="K324" s="221" t="s">
        <v>131</v>
      </c>
      <c r="L324" s="45"/>
      <c r="M324" s="226" t="s">
        <v>1</v>
      </c>
      <c r="N324" s="227" t="s">
        <v>43</v>
      </c>
      <c r="O324" s="92"/>
      <c r="P324" s="228">
        <f>O324*H324</f>
        <v>0</v>
      </c>
      <c r="Q324" s="228">
        <v>0.080879999999999994</v>
      </c>
      <c r="R324" s="228">
        <f>Q324*H324</f>
        <v>1.2940799999999999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132</v>
      </c>
      <c r="AT324" s="230" t="s">
        <v>127</v>
      </c>
      <c r="AU324" s="230" t="s">
        <v>88</v>
      </c>
      <c r="AY324" s="18" t="s">
        <v>125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86</v>
      </c>
      <c r="BK324" s="231">
        <f>ROUND(I324*H324,2)</f>
        <v>0</v>
      </c>
      <c r="BL324" s="18" t="s">
        <v>132</v>
      </c>
      <c r="BM324" s="230" t="s">
        <v>442</v>
      </c>
    </row>
    <row r="325" s="2" customFormat="1">
      <c r="A325" s="39"/>
      <c r="B325" s="40"/>
      <c r="C325" s="41"/>
      <c r="D325" s="232" t="s">
        <v>134</v>
      </c>
      <c r="E325" s="41"/>
      <c r="F325" s="233" t="s">
        <v>443</v>
      </c>
      <c r="G325" s="41"/>
      <c r="H325" s="41"/>
      <c r="I325" s="234"/>
      <c r="J325" s="41"/>
      <c r="K325" s="41"/>
      <c r="L325" s="45"/>
      <c r="M325" s="235"/>
      <c r="N325" s="236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134</v>
      </c>
      <c r="AU325" s="18" t="s">
        <v>88</v>
      </c>
    </row>
    <row r="326" s="2" customFormat="1">
      <c r="A326" s="39"/>
      <c r="B326" s="40"/>
      <c r="C326" s="41"/>
      <c r="D326" s="237" t="s">
        <v>136</v>
      </c>
      <c r="E326" s="41"/>
      <c r="F326" s="238" t="s">
        <v>444</v>
      </c>
      <c r="G326" s="41"/>
      <c r="H326" s="41"/>
      <c r="I326" s="234"/>
      <c r="J326" s="41"/>
      <c r="K326" s="41"/>
      <c r="L326" s="45"/>
      <c r="M326" s="235"/>
      <c r="N326" s="236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136</v>
      </c>
      <c r="AU326" s="18" t="s">
        <v>88</v>
      </c>
    </row>
    <row r="327" s="13" customFormat="1">
      <c r="A327" s="13"/>
      <c r="B327" s="239"/>
      <c r="C327" s="240"/>
      <c r="D327" s="232" t="s">
        <v>138</v>
      </c>
      <c r="E327" s="241" t="s">
        <v>1</v>
      </c>
      <c r="F327" s="242" t="s">
        <v>445</v>
      </c>
      <c r="G327" s="240"/>
      <c r="H327" s="243">
        <v>16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138</v>
      </c>
      <c r="AU327" s="249" t="s">
        <v>88</v>
      </c>
      <c r="AV327" s="13" t="s">
        <v>88</v>
      </c>
      <c r="AW327" s="13" t="s">
        <v>34</v>
      </c>
      <c r="AX327" s="13" t="s">
        <v>86</v>
      </c>
      <c r="AY327" s="249" t="s">
        <v>125</v>
      </c>
    </row>
    <row r="328" s="2" customFormat="1" ht="16.5" customHeight="1">
      <c r="A328" s="39"/>
      <c r="B328" s="40"/>
      <c r="C328" s="261" t="s">
        <v>446</v>
      </c>
      <c r="D328" s="261" t="s">
        <v>276</v>
      </c>
      <c r="E328" s="262" t="s">
        <v>447</v>
      </c>
      <c r="F328" s="263" t="s">
        <v>448</v>
      </c>
      <c r="G328" s="264" t="s">
        <v>213</v>
      </c>
      <c r="H328" s="265">
        <v>16.32</v>
      </c>
      <c r="I328" s="266"/>
      <c r="J328" s="267">
        <f>ROUND(I328*H328,2)</f>
        <v>0</v>
      </c>
      <c r="K328" s="263" t="s">
        <v>131</v>
      </c>
      <c r="L328" s="268"/>
      <c r="M328" s="269" t="s">
        <v>1</v>
      </c>
      <c r="N328" s="270" t="s">
        <v>43</v>
      </c>
      <c r="O328" s="92"/>
      <c r="P328" s="228">
        <f>O328*H328</f>
        <v>0</v>
      </c>
      <c r="Q328" s="228">
        <v>0.056000000000000001</v>
      </c>
      <c r="R328" s="228">
        <f>Q328*H328</f>
        <v>0.91392000000000007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181</v>
      </c>
      <c r="AT328" s="230" t="s">
        <v>276</v>
      </c>
      <c r="AU328" s="230" t="s">
        <v>88</v>
      </c>
      <c r="AY328" s="18" t="s">
        <v>125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86</v>
      </c>
      <c r="BK328" s="231">
        <f>ROUND(I328*H328,2)</f>
        <v>0</v>
      </c>
      <c r="BL328" s="18" t="s">
        <v>132</v>
      </c>
      <c r="BM328" s="230" t="s">
        <v>449</v>
      </c>
    </row>
    <row r="329" s="2" customFormat="1">
      <c r="A329" s="39"/>
      <c r="B329" s="40"/>
      <c r="C329" s="41"/>
      <c r="D329" s="232" t="s">
        <v>134</v>
      </c>
      <c r="E329" s="41"/>
      <c r="F329" s="233" t="s">
        <v>448</v>
      </c>
      <c r="G329" s="41"/>
      <c r="H329" s="41"/>
      <c r="I329" s="234"/>
      <c r="J329" s="41"/>
      <c r="K329" s="41"/>
      <c r="L329" s="45"/>
      <c r="M329" s="235"/>
      <c r="N329" s="236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134</v>
      </c>
      <c r="AU329" s="18" t="s">
        <v>88</v>
      </c>
    </row>
    <row r="330" s="13" customFormat="1">
      <c r="A330" s="13"/>
      <c r="B330" s="239"/>
      <c r="C330" s="240"/>
      <c r="D330" s="232" t="s">
        <v>138</v>
      </c>
      <c r="E330" s="241" t="s">
        <v>1</v>
      </c>
      <c r="F330" s="242" t="s">
        <v>450</v>
      </c>
      <c r="G330" s="240"/>
      <c r="H330" s="243">
        <v>16.32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138</v>
      </c>
      <c r="AU330" s="249" t="s">
        <v>88</v>
      </c>
      <c r="AV330" s="13" t="s">
        <v>88</v>
      </c>
      <c r="AW330" s="13" t="s">
        <v>34</v>
      </c>
      <c r="AX330" s="13" t="s">
        <v>86</v>
      </c>
      <c r="AY330" s="249" t="s">
        <v>125</v>
      </c>
    </row>
    <row r="331" s="2" customFormat="1" ht="16.5" customHeight="1">
      <c r="A331" s="39"/>
      <c r="B331" s="40"/>
      <c r="C331" s="219" t="s">
        <v>451</v>
      </c>
      <c r="D331" s="219" t="s">
        <v>127</v>
      </c>
      <c r="E331" s="220" t="s">
        <v>452</v>
      </c>
      <c r="F331" s="221" t="s">
        <v>453</v>
      </c>
      <c r="G331" s="222" t="s">
        <v>213</v>
      </c>
      <c r="H331" s="223">
        <v>16</v>
      </c>
      <c r="I331" s="224"/>
      <c r="J331" s="225">
        <f>ROUND(I331*H331,2)</f>
        <v>0</v>
      </c>
      <c r="K331" s="221" t="s">
        <v>131</v>
      </c>
      <c r="L331" s="45"/>
      <c r="M331" s="226" t="s">
        <v>1</v>
      </c>
      <c r="N331" s="227" t="s">
        <v>43</v>
      </c>
      <c r="O331" s="92"/>
      <c r="P331" s="228">
        <f>O331*H331</f>
        <v>0</v>
      </c>
      <c r="Q331" s="228">
        <v>0.15540000000000001</v>
      </c>
      <c r="R331" s="228">
        <f>Q331*H331</f>
        <v>2.4864000000000002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132</v>
      </c>
      <c r="AT331" s="230" t="s">
        <v>127</v>
      </c>
      <c r="AU331" s="230" t="s">
        <v>88</v>
      </c>
      <c r="AY331" s="18" t="s">
        <v>125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86</v>
      </c>
      <c r="BK331" s="231">
        <f>ROUND(I331*H331,2)</f>
        <v>0</v>
      </c>
      <c r="BL331" s="18" t="s">
        <v>132</v>
      </c>
      <c r="BM331" s="230" t="s">
        <v>454</v>
      </c>
    </row>
    <row r="332" s="2" customFormat="1">
      <c r="A332" s="39"/>
      <c r="B332" s="40"/>
      <c r="C332" s="41"/>
      <c r="D332" s="232" t="s">
        <v>134</v>
      </c>
      <c r="E332" s="41"/>
      <c r="F332" s="233" t="s">
        <v>455</v>
      </c>
      <c r="G332" s="41"/>
      <c r="H332" s="41"/>
      <c r="I332" s="234"/>
      <c r="J332" s="41"/>
      <c r="K332" s="41"/>
      <c r="L332" s="45"/>
      <c r="M332" s="235"/>
      <c r="N332" s="236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88</v>
      </c>
    </row>
    <row r="333" s="2" customFormat="1">
      <c r="A333" s="39"/>
      <c r="B333" s="40"/>
      <c r="C333" s="41"/>
      <c r="D333" s="237" t="s">
        <v>136</v>
      </c>
      <c r="E333" s="41"/>
      <c r="F333" s="238" t="s">
        <v>456</v>
      </c>
      <c r="G333" s="41"/>
      <c r="H333" s="41"/>
      <c r="I333" s="234"/>
      <c r="J333" s="41"/>
      <c r="K333" s="41"/>
      <c r="L333" s="45"/>
      <c r="M333" s="235"/>
      <c r="N333" s="236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136</v>
      </c>
      <c r="AU333" s="18" t="s">
        <v>88</v>
      </c>
    </row>
    <row r="334" s="13" customFormat="1">
      <c r="A334" s="13"/>
      <c r="B334" s="239"/>
      <c r="C334" s="240"/>
      <c r="D334" s="232" t="s">
        <v>138</v>
      </c>
      <c r="E334" s="241" t="s">
        <v>1</v>
      </c>
      <c r="F334" s="242" t="s">
        <v>457</v>
      </c>
      <c r="G334" s="240"/>
      <c r="H334" s="243">
        <v>16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138</v>
      </c>
      <c r="AU334" s="249" t="s">
        <v>88</v>
      </c>
      <c r="AV334" s="13" t="s">
        <v>88</v>
      </c>
      <c r="AW334" s="13" t="s">
        <v>34</v>
      </c>
      <c r="AX334" s="13" t="s">
        <v>86</v>
      </c>
      <c r="AY334" s="249" t="s">
        <v>125</v>
      </c>
    </row>
    <row r="335" s="2" customFormat="1" ht="16.5" customHeight="1">
      <c r="A335" s="39"/>
      <c r="B335" s="40"/>
      <c r="C335" s="261" t="s">
        <v>458</v>
      </c>
      <c r="D335" s="261" t="s">
        <v>276</v>
      </c>
      <c r="E335" s="262" t="s">
        <v>459</v>
      </c>
      <c r="F335" s="263" t="s">
        <v>460</v>
      </c>
      <c r="G335" s="264" t="s">
        <v>213</v>
      </c>
      <c r="H335" s="265">
        <v>9.1799999999999997</v>
      </c>
      <c r="I335" s="266"/>
      <c r="J335" s="267">
        <f>ROUND(I335*H335,2)</f>
        <v>0</v>
      </c>
      <c r="K335" s="263" t="s">
        <v>131</v>
      </c>
      <c r="L335" s="268"/>
      <c r="M335" s="269" t="s">
        <v>1</v>
      </c>
      <c r="N335" s="270" t="s">
        <v>43</v>
      </c>
      <c r="O335" s="92"/>
      <c r="P335" s="228">
        <f>O335*H335</f>
        <v>0</v>
      </c>
      <c r="Q335" s="228">
        <v>0.048300000000000003</v>
      </c>
      <c r="R335" s="228">
        <f>Q335*H335</f>
        <v>0.44339400000000001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181</v>
      </c>
      <c r="AT335" s="230" t="s">
        <v>276</v>
      </c>
      <c r="AU335" s="230" t="s">
        <v>88</v>
      </c>
      <c r="AY335" s="18" t="s">
        <v>125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86</v>
      </c>
      <c r="BK335" s="231">
        <f>ROUND(I335*H335,2)</f>
        <v>0</v>
      </c>
      <c r="BL335" s="18" t="s">
        <v>132</v>
      </c>
      <c r="BM335" s="230" t="s">
        <v>461</v>
      </c>
    </row>
    <row r="336" s="2" customFormat="1">
      <c r="A336" s="39"/>
      <c r="B336" s="40"/>
      <c r="C336" s="41"/>
      <c r="D336" s="232" t="s">
        <v>134</v>
      </c>
      <c r="E336" s="41"/>
      <c r="F336" s="233" t="s">
        <v>460</v>
      </c>
      <c r="G336" s="41"/>
      <c r="H336" s="41"/>
      <c r="I336" s="234"/>
      <c r="J336" s="41"/>
      <c r="K336" s="41"/>
      <c r="L336" s="45"/>
      <c r="M336" s="235"/>
      <c r="N336" s="236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134</v>
      </c>
      <c r="AU336" s="18" t="s">
        <v>88</v>
      </c>
    </row>
    <row r="337" s="13" customFormat="1">
      <c r="A337" s="13"/>
      <c r="B337" s="239"/>
      <c r="C337" s="240"/>
      <c r="D337" s="232" t="s">
        <v>138</v>
      </c>
      <c r="E337" s="241" t="s">
        <v>1</v>
      </c>
      <c r="F337" s="242" t="s">
        <v>462</v>
      </c>
      <c r="G337" s="240"/>
      <c r="H337" s="243">
        <v>9.1799999999999997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138</v>
      </c>
      <c r="AU337" s="249" t="s">
        <v>88</v>
      </c>
      <c r="AV337" s="13" t="s">
        <v>88</v>
      </c>
      <c r="AW337" s="13" t="s">
        <v>34</v>
      </c>
      <c r="AX337" s="13" t="s">
        <v>86</v>
      </c>
      <c r="AY337" s="249" t="s">
        <v>125</v>
      </c>
    </row>
    <row r="338" s="2" customFormat="1" ht="16.5" customHeight="1">
      <c r="A338" s="39"/>
      <c r="B338" s="40"/>
      <c r="C338" s="261" t="s">
        <v>463</v>
      </c>
      <c r="D338" s="261" t="s">
        <v>276</v>
      </c>
      <c r="E338" s="262" t="s">
        <v>464</v>
      </c>
      <c r="F338" s="263" t="s">
        <v>465</v>
      </c>
      <c r="G338" s="264" t="s">
        <v>213</v>
      </c>
      <c r="H338" s="265">
        <v>7</v>
      </c>
      <c r="I338" s="266"/>
      <c r="J338" s="267">
        <f>ROUND(I338*H338,2)</f>
        <v>0</v>
      </c>
      <c r="K338" s="263" t="s">
        <v>131</v>
      </c>
      <c r="L338" s="268"/>
      <c r="M338" s="269" t="s">
        <v>1</v>
      </c>
      <c r="N338" s="270" t="s">
        <v>43</v>
      </c>
      <c r="O338" s="92"/>
      <c r="P338" s="228">
        <f>O338*H338</f>
        <v>0</v>
      </c>
      <c r="Q338" s="228">
        <v>0.065670000000000006</v>
      </c>
      <c r="R338" s="228">
        <f>Q338*H338</f>
        <v>0.45969000000000004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181</v>
      </c>
      <c r="AT338" s="230" t="s">
        <v>276</v>
      </c>
      <c r="AU338" s="230" t="s">
        <v>88</v>
      </c>
      <c r="AY338" s="18" t="s">
        <v>125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86</v>
      </c>
      <c r="BK338" s="231">
        <f>ROUND(I338*H338,2)</f>
        <v>0</v>
      </c>
      <c r="BL338" s="18" t="s">
        <v>132</v>
      </c>
      <c r="BM338" s="230" t="s">
        <v>466</v>
      </c>
    </row>
    <row r="339" s="2" customFormat="1">
      <c r="A339" s="39"/>
      <c r="B339" s="40"/>
      <c r="C339" s="41"/>
      <c r="D339" s="232" t="s">
        <v>134</v>
      </c>
      <c r="E339" s="41"/>
      <c r="F339" s="233" t="s">
        <v>465</v>
      </c>
      <c r="G339" s="41"/>
      <c r="H339" s="41"/>
      <c r="I339" s="234"/>
      <c r="J339" s="41"/>
      <c r="K339" s="41"/>
      <c r="L339" s="45"/>
      <c r="M339" s="235"/>
      <c r="N339" s="236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134</v>
      </c>
      <c r="AU339" s="18" t="s">
        <v>88</v>
      </c>
    </row>
    <row r="340" s="13" customFormat="1">
      <c r="A340" s="13"/>
      <c r="B340" s="239"/>
      <c r="C340" s="240"/>
      <c r="D340" s="232" t="s">
        <v>138</v>
      </c>
      <c r="E340" s="241" t="s">
        <v>1</v>
      </c>
      <c r="F340" s="242" t="s">
        <v>467</v>
      </c>
      <c r="G340" s="240"/>
      <c r="H340" s="243">
        <v>7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138</v>
      </c>
      <c r="AU340" s="249" t="s">
        <v>88</v>
      </c>
      <c r="AV340" s="13" t="s">
        <v>88</v>
      </c>
      <c r="AW340" s="13" t="s">
        <v>34</v>
      </c>
      <c r="AX340" s="13" t="s">
        <v>86</v>
      </c>
      <c r="AY340" s="249" t="s">
        <v>125</v>
      </c>
    </row>
    <row r="341" s="2" customFormat="1" ht="16.5" customHeight="1">
      <c r="A341" s="39"/>
      <c r="B341" s="40"/>
      <c r="C341" s="219" t="s">
        <v>468</v>
      </c>
      <c r="D341" s="219" t="s">
        <v>127</v>
      </c>
      <c r="E341" s="220" t="s">
        <v>469</v>
      </c>
      <c r="F341" s="221" t="s">
        <v>470</v>
      </c>
      <c r="G341" s="222" t="s">
        <v>213</v>
      </c>
      <c r="H341" s="223">
        <v>887</v>
      </c>
      <c r="I341" s="224"/>
      <c r="J341" s="225">
        <f>ROUND(I341*H341,2)</f>
        <v>0</v>
      </c>
      <c r="K341" s="221" t="s">
        <v>131</v>
      </c>
      <c r="L341" s="45"/>
      <c r="M341" s="226" t="s">
        <v>1</v>
      </c>
      <c r="N341" s="227" t="s">
        <v>43</v>
      </c>
      <c r="O341" s="92"/>
      <c r="P341" s="228">
        <f>O341*H341</f>
        <v>0</v>
      </c>
      <c r="Q341" s="228">
        <v>0.1295</v>
      </c>
      <c r="R341" s="228">
        <f>Q341*H341</f>
        <v>114.8665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132</v>
      </c>
      <c r="AT341" s="230" t="s">
        <v>127</v>
      </c>
      <c r="AU341" s="230" t="s">
        <v>88</v>
      </c>
      <c r="AY341" s="18" t="s">
        <v>125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86</v>
      </c>
      <c r="BK341" s="231">
        <f>ROUND(I341*H341,2)</f>
        <v>0</v>
      </c>
      <c r="BL341" s="18" t="s">
        <v>132</v>
      </c>
      <c r="BM341" s="230" t="s">
        <v>471</v>
      </c>
    </row>
    <row r="342" s="2" customFormat="1">
      <c r="A342" s="39"/>
      <c r="B342" s="40"/>
      <c r="C342" s="41"/>
      <c r="D342" s="232" t="s">
        <v>134</v>
      </c>
      <c r="E342" s="41"/>
      <c r="F342" s="233" t="s">
        <v>472</v>
      </c>
      <c r="G342" s="41"/>
      <c r="H342" s="41"/>
      <c r="I342" s="234"/>
      <c r="J342" s="41"/>
      <c r="K342" s="41"/>
      <c r="L342" s="45"/>
      <c r="M342" s="235"/>
      <c r="N342" s="236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134</v>
      </c>
      <c r="AU342" s="18" t="s">
        <v>88</v>
      </c>
    </row>
    <row r="343" s="2" customFormat="1">
      <c r="A343" s="39"/>
      <c r="B343" s="40"/>
      <c r="C343" s="41"/>
      <c r="D343" s="237" t="s">
        <v>136</v>
      </c>
      <c r="E343" s="41"/>
      <c r="F343" s="238" t="s">
        <v>473</v>
      </c>
      <c r="G343" s="41"/>
      <c r="H343" s="41"/>
      <c r="I343" s="234"/>
      <c r="J343" s="41"/>
      <c r="K343" s="41"/>
      <c r="L343" s="45"/>
      <c r="M343" s="235"/>
      <c r="N343" s="236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136</v>
      </c>
      <c r="AU343" s="18" t="s">
        <v>88</v>
      </c>
    </row>
    <row r="344" s="13" customFormat="1">
      <c r="A344" s="13"/>
      <c r="B344" s="239"/>
      <c r="C344" s="240"/>
      <c r="D344" s="232" t="s">
        <v>138</v>
      </c>
      <c r="E344" s="241" t="s">
        <v>1</v>
      </c>
      <c r="F344" s="242" t="s">
        <v>474</v>
      </c>
      <c r="G344" s="240"/>
      <c r="H344" s="243">
        <v>887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138</v>
      </c>
      <c r="AU344" s="249" t="s">
        <v>88</v>
      </c>
      <c r="AV344" s="13" t="s">
        <v>88</v>
      </c>
      <c r="AW344" s="13" t="s">
        <v>34</v>
      </c>
      <c r="AX344" s="13" t="s">
        <v>86</v>
      </c>
      <c r="AY344" s="249" t="s">
        <v>125</v>
      </c>
    </row>
    <row r="345" s="2" customFormat="1" ht="16.5" customHeight="1">
      <c r="A345" s="39"/>
      <c r="B345" s="40"/>
      <c r="C345" s="261" t="s">
        <v>475</v>
      </c>
      <c r="D345" s="261" t="s">
        <v>276</v>
      </c>
      <c r="E345" s="262" t="s">
        <v>476</v>
      </c>
      <c r="F345" s="263" t="s">
        <v>477</v>
      </c>
      <c r="G345" s="264" t="s">
        <v>213</v>
      </c>
      <c r="H345" s="265">
        <v>904.74000000000001</v>
      </c>
      <c r="I345" s="266"/>
      <c r="J345" s="267">
        <f>ROUND(I345*H345,2)</f>
        <v>0</v>
      </c>
      <c r="K345" s="263" t="s">
        <v>131</v>
      </c>
      <c r="L345" s="268"/>
      <c r="M345" s="269" t="s">
        <v>1</v>
      </c>
      <c r="N345" s="270" t="s">
        <v>43</v>
      </c>
      <c r="O345" s="92"/>
      <c r="P345" s="228">
        <f>O345*H345</f>
        <v>0</v>
      </c>
      <c r="Q345" s="228">
        <v>0.056120000000000003</v>
      </c>
      <c r="R345" s="228">
        <f>Q345*H345</f>
        <v>50.774008800000004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181</v>
      </c>
      <c r="AT345" s="230" t="s">
        <v>276</v>
      </c>
      <c r="AU345" s="230" t="s">
        <v>88</v>
      </c>
      <c r="AY345" s="18" t="s">
        <v>125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86</v>
      </c>
      <c r="BK345" s="231">
        <f>ROUND(I345*H345,2)</f>
        <v>0</v>
      </c>
      <c r="BL345" s="18" t="s">
        <v>132</v>
      </c>
      <c r="BM345" s="230" t="s">
        <v>478</v>
      </c>
    </row>
    <row r="346" s="2" customFormat="1">
      <c r="A346" s="39"/>
      <c r="B346" s="40"/>
      <c r="C346" s="41"/>
      <c r="D346" s="232" t="s">
        <v>134</v>
      </c>
      <c r="E346" s="41"/>
      <c r="F346" s="233" t="s">
        <v>477</v>
      </c>
      <c r="G346" s="41"/>
      <c r="H346" s="41"/>
      <c r="I346" s="234"/>
      <c r="J346" s="41"/>
      <c r="K346" s="41"/>
      <c r="L346" s="45"/>
      <c r="M346" s="235"/>
      <c r="N346" s="236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134</v>
      </c>
      <c r="AU346" s="18" t="s">
        <v>88</v>
      </c>
    </row>
    <row r="347" s="13" customFormat="1">
      <c r="A347" s="13"/>
      <c r="B347" s="239"/>
      <c r="C347" s="240"/>
      <c r="D347" s="232" t="s">
        <v>138</v>
      </c>
      <c r="E347" s="241" t="s">
        <v>1</v>
      </c>
      <c r="F347" s="242" t="s">
        <v>479</v>
      </c>
      <c r="G347" s="240"/>
      <c r="H347" s="243">
        <v>904.74000000000001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138</v>
      </c>
      <c r="AU347" s="249" t="s">
        <v>88</v>
      </c>
      <c r="AV347" s="13" t="s">
        <v>88</v>
      </c>
      <c r="AW347" s="13" t="s">
        <v>34</v>
      </c>
      <c r="AX347" s="13" t="s">
        <v>86</v>
      </c>
      <c r="AY347" s="249" t="s">
        <v>125</v>
      </c>
    </row>
    <row r="348" s="2" customFormat="1" ht="16.5" customHeight="1">
      <c r="A348" s="39"/>
      <c r="B348" s="40"/>
      <c r="C348" s="219" t="s">
        <v>480</v>
      </c>
      <c r="D348" s="219" t="s">
        <v>127</v>
      </c>
      <c r="E348" s="220" t="s">
        <v>481</v>
      </c>
      <c r="F348" s="221" t="s">
        <v>482</v>
      </c>
      <c r="G348" s="222" t="s">
        <v>213</v>
      </c>
      <c r="H348" s="223">
        <v>30</v>
      </c>
      <c r="I348" s="224"/>
      <c r="J348" s="225">
        <f>ROUND(I348*H348,2)</f>
        <v>0</v>
      </c>
      <c r="K348" s="221" t="s">
        <v>131</v>
      </c>
      <c r="L348" s="45"/>
      <c r="M348" s="226" t="s">
        <v>1</v>
      </c>
      <c r="N348" s="227" t="s">
        <v>43</v>
      </c>
      <c r="O348" s="92"/>
      <c r="P348" s="228">
        <f>O348*H348</f>
        <v>0</v>
      </c>
      <c r="Q348" s="228">
        <v>0.34612999999999999</v>
      </c>
      <c r="R348" s="228">
        <f>Q348*H348</f>
        <v>10.383900000000001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132</v>
      </c>
      <c r="AT348" s="230" t="s">
        <v>127</v>
      </c>
      <c r="AU348" s="230" t="s">
        <v>88</v>
      </c>
      <c r="AY348" s="18" t="s">
        <v>125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86</v>
      </c>
      <c r="BK348" s="231">
        <f>ROUND(I348*H348,2)</f>
        <v>0</v>
      </c>
      <c r="BL348" s="18" t="s">
        <v>132</v>
      </c>
      <c r="BM348" s="230" t="s">
        <v>483</v>
      </c>
    </row>
    <row r="349" s="2" customFormat="1">
      <c r="A349" s="39"/>
      <c r="B349" s="40"/>
      <c r="C349" s="41"/>
      <c r="D349" s="232" t="s">
        <v>134</v>
      </c>
      <c r="E349" s="41"/>
      <c r="F349" s="233" t="s">
        <v>484</v>
      </c>
      <c r="G349" s="41"/>
      <c r="H349" s="41"/>
      <c r="I349" s="234"/>
      <c r="J349" s="41"/>
      <c r="K349" s="41"/>
      <c r="L349" s="45"/>
      <c r="M349" s="235"/>
      <c r="N349" s="236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134</v>
      </c>
      <c r="AU349" s="18" t="s">
        <v>88</v>
      </c>
    </row>
    <row r="350" s="2" customFormat="1">
      <c r="A350" s="39"/>
      <c r="B350" s="40"/>
      <c r="C350" s="41"/>
      <c r="D350" s="237" t="s">
        <v>136</v>
      </c>
      <c r="E350" s="41"/>
      <c r="F350" s="238" t="s">
        <v>485</v>
      </c>
      <c r="G350" s="41"/>
      <c r="H350" s="41"/>
      <c r="I350" s="234"/>
      <c r="J350" s="41"/>
      <c r="K350" s="41"/>
      <c r="L350" s="45"/>
      <c r="M350" s="235"/>
      <c r="N350" s="236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88</v>
      </c>
    </row>
    <row r="351" s="13" customFormat="1">
      <c r="A351" s="13"/>
      <c r="B351" s="239"/>
      <c r="C351" s="240"/>
      <c r="D351" s="232" t="s">
        <v>138</v>
      </c>
      <c r="E351" s="241" t="s">
        <v>1</v>
      </c>
      <c r="F351" s="242" t="s">
        <v>486</v>
      </c>
      <c r="G351" s="240"/>
      <c r="H351" s="243">
        <v>30</v>
      </c>
      <c r="I351" s="244"/>
      <c r="J351" s="240"/>
      <c r="K351" s="240"/>
      <c r="L351" s="245"/>
      <c r="M351" s="246"/>
      <c r="N351" s="247"/>
      <c r="O351" s="247"/>
      <c r="P351" s="247"/>
      <c r="Q351" s="247"/>
      <c r="R351" s="247"/>
      <c r="S351" s="247"/>
      <c r="T351" s="24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9" t="s">
        <v>138</v>
      </c>
      <c r="AU351" s="249" t="s">
        <v>88</v>
      </c>
      <c r="AV351" s="13" t="s">
        <v>88</v>
      </c>
      <c r="AW351" s="13" t="s">
        <v>34</v>
      </c>
      <c r="AX351" s="13" t="s">
        <v>86</v>
      </c>
      <c r="AY351" s="249" t="s">
        <v>125</v>
      </c>
    </row>
    <row r="352" s="2" customFormat="1" ht="16.5" customHeight="1">
      <c r="A352" s="39"/>
      <c r="B352" s="40"/>
      <c r="C352" s="261" t="s">
        <v>487</v>
      </c>
      <c r="D352" s="261" t="s">
        <v>276</v>
      </c>
      <c r="E352" s="262" t="s">
        <v>488</v>
      </c>
      <c r="F352" s="263" t="s">
        <v>489</v>
      </c>
      <c r="G352" s="264" t="s">
        <v>213</v>
      </c>
      <c r="H352" s="265">
        <v>4</v>
      </c>
      <c r="I352" s="266"/>
      <c r="J352" s="267">
        <f>ROUND(I352*H352,2)</f>
        <v>0</v>
      </c>
      <c r="K352" s="263" t="s">
        <v>131</v>
      </c>
      <c r="L352" s="268"/>
      <c r="M352" s="269" t="s">
        <v>1</v>
      </c>
      <c r="N352" s="270" t="s">
        <v>43</v>
      </c>
      <c r="O352" s="92"/>
      <c r="P352" s="228">
        <f>O352*H352</f>
        <v>0</v>
      </c>
      <c r="Q352" s="228">
        <v>0.14999999999999999</v>
      </c>
      <c r="R352" s="228">
        <f>Q352*H352</f>
        <v>0.59999999999999998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181</v>
      </c>
      <c r="AT352" s="230" t="s">
        <v>276</v>
      </c>
      <c r="AU352" s="230" t="s">
        <v>88</v>
      </c>
      <c r="AY352" s="18" t="s">
        <v>125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86</v>
      </c>
      <c r="BK352" s="231">
        <f>ROUND(I352*H352,2)</f>
        <v>0</v>
      </c>
      <c r="BL352" s="18" t="s">
        <v>132</v>
      </c>
      <c r="BM352" s="230" t="s">
        <v>490</v>
      </c>
    </row>
    <row r="353" s="2" customFormat="1">
      <c r="A353" s="39"/>
      <c r="B353" s="40"/>
      <c r="C353" s="41"/>
      <c r="D353" s="232" t="s">
        <v>134</v>
      </c>
      <c r="E353" s="41"/>
      <c r="F353" s="233" t="s">
        <v>489</v>
      </c>
      <c r="G353" s="41"/>
      <c r="H353" s="41"/>
      <c r="I353" s="234"/>
      <c r="J353" s="41"/>
      <c r="K353" s="41"/>
      <c r="L353" s="45"/>
      <c r="M353" s="235"/>
      <c r="N353" s="236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134</v>
      </c>
      <c r="AU353" s="18" t="s">
        <v>88</v>
      </c>
    </row>
    <row r="354" s="13" customFormat="1">
      <c r="A354" s="13"/>
      <c r="B354" s="239"/>
      <c r="C354" s="240"/>
      <c r="D354" s="232" t="s">
        <v>138</v>
      </c>
      <c r="E354" s="241" t="s">
        <v>1</v>
      </c>
      <c r="F354" s="242" t="s">
        <v>491</v>
      </c>
      <c r="G354" s="240"/>
      <c r="H354" s="243">
        <v>4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138</v>
      </c>
      <c r="AU354" s="249" t="s">
        <v>88</v>
      </c>
      <c r="AV354" s="13" t="s">
        <v>88</v>
      </c>
      <c r="AW354" s="13" t="s">
        <v>34</v>
      </c>
      <c r="AX354" s="13" t="s">
        <v>86</v>
      </c>
      <c r="AY354" s="249" t="s">
        <v>125</v>
      </c>
    </row>
    <row r="355" s="2" customFormat="1" ht="16.5" customHeight="1">
      <c r="A355" s="39"/>
      <c r="B355" s="40"/>
      <c r="C355" s="261" t="s">
        <v>492</v>
      </c>
      <c r="D355" s="261" t="s">
        <v>276</v>
      </c>
      <c r="E355" s="262" t="s">
        <v>493</v>
      </c>
      <c r="F355" s="263" t="s">
        <v>494</v>
      </c>
      <c r="G355" s="264" t="s">
        <v>213</v>
      </c>
      <c r="H355" s="265">
        <v>26</v>
      </c>
      <c r="I355" s="266"/>
      <c r="J355" s="267">
        <f>ROUND(I355*H355,2)</f>
        <v>0</v>
      </c>
      <c r="K355" s="263" t="s">
        <v>131</v>
      </c>
      <c r="L355" s="268"/>
      <c r="M355" s="269" t="s">
        <v>1</v>
      </c>
      <c r="N355" s="270" t="s">
        <v>43</v>
      </c>
      <c r="O355" s="92"/>
      <c r="P355" s="228">
        <f>O355*H355</f>
        <v>0</v>
      </c>
      <c r="Q355" s="228">
        <v>0.22500000000000001</v>
      </c>
      <c r="R355" s="228">
        <f>Q355*H355</f>
        <v>5.8500000000000005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181</v>
      </c>
      <c r="AT355" s="230" t="s">
        <v>276</v>
      </c>
      <c r="AU355" s="230" t="s">
        <v>88</v>
      </c>
      <c r="AY355" s="18" t="s">
        <v>125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86</v>
      </c>
      <c r="BK355" s="231">
        <f>ROUND(I355*H355,2)</f>
        <v>0</v>
      </c>
      <c r="BL355" s="18" t="s">
        <v>132</v>
      </c>
      <c r="BM355" s="230" t="s">
        <v>495</v>
      </c>
    </row>
    <row r="356" s="2" customFormat="1">
      <c r="A356" s="39"/>
      <c r="B356" s="40"/>
      <c r="C356" s="41"/>
      <c r="D356" s="232" t="s">
        <v>134</v>
      </c>
      <c r="E356" s="41"/>
      <c r="F356" s="233" t="s">
        <v>494</v>
      </c>
      <c r="G356" s="41"/>
      <c r="H356" s="41"/>
      <c r="I356" s="234"/>
      <c r="J356" s="41"/>
      <c r="K356" s="41"/>
      <c r="L356" s="45"/>
      <c r="M356" s="235"/>
      <c r="N356" s="236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134</v>
      </c>
      <c r="AU356" s="18" t="s">
        <v>88</v>
      </c>
    </row>
    <row r="357" s="13" customFormat="1">
      <c r="A357" s="13"/>
      <c r="B357" s="239"/>
      <c r="C357" s="240"/>
      <c r="D357" s="232" t="s">
        <v>138</v>
      </c>
      <c r="E357" s="241" t="s">
        <v>1</v>
      </c>
      <c r="F357" s="242" t="s">
        <v>496</v>
      </c>
      <c r="G357" s="240"/>
      <c r="H357" s="243">
        <v>26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138</v>
      </c>
      <c r="AU357" s="249" t="s">
        <v>88</v>
      </c>
      <c r="AV357" s="13" t="s">
        <v>88</v>
      </c>
      <c r="AW357" s="13" t="s">
        <v>34</v>
      </c>
      <c r="AX357" s="13" t="s">
        <v>86</v>
      </c>
      <c r="AY357" s="249" t="s">
        <v>125</v>
      </c>
    </row>
    <row r="358" s="2" customFormat="1" ht="21.75" customHeight="1">
      <c r="A358" s="39"/>
      <c r="B358" s="40"/>
      <c r="C358" s="219" t="s">
        <v>497</v>
      </c>
      <c r="D358" s="219" t="s">
        <v>127</v>
      </c>
      <c r="E358" s="220" t="s">
        <v>498</v>
      </c>
      <c r="F358" s="221" t="s">
        <v>499</v>
      </c>
      <c r="G358" s="222" t="s">
        <v>213</v>
      </c>
      <c r="H358" s="223">
        <v>82</v>
      </c>
      <c r="I358" s="224"/>
      <c r="J358" s="225">
        <f>ROUND(I358*H358,2)</f>
        <v>0</v>
      </c>
      <c r="K358" s="221" t="s">
        <v>131</v>
      </c>
      <c r="L358" s="45"/>
      <c r="M358" s="226" t="s">
        <v>1</v>
      </c>
      <c r="N358" s="227" t="s">
        <v>43</v>
      </c>
      <c r="O358" s="92"/>
      <c r="P358" s="228">
        <f>O358*H358</f>
        <v>0</v>
      </c>
      <c r="Q358" s="228">
        <v>0.00059999999999999995</v>
      </c>
      <c r="R358" s="228">
        <f>Q358*H358</f>
        <v>0.049199999999999994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132</v>
      </c>
      <c r="AT358" s="230" t="s">
        <v>127</v>
      </c>
      <c r="AU358" s="230" t="s">
        <v>88</v>
      </c>
      <c r="AY358" s="18" t="s">
        <v>125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86</v>
      </c>
      <c r="BK358" s="231">
        <f>ROUND(I358*H358,2)</f>
        <v>0</v>
      </c>
      <c r="BL358" s="18" t="s">
        <v>132</v>
      </c>
      <c r="BM358" s="230" t="s">
        <v>500</v>
      </c>
    </row>
    <row r="359" s="2" customFormat="1">
      <c r="A359" s="39"/>
      <c r="B359" s="40"/>
      <c r="C359" s="41"/>
      <c r="D359" s="232" t="s">
        <v>134</v>
      </c>
      <c r="E359" s="41"/>
      <c r="F359" s="233" t="s">
        <v>501</v>
      </c>
      <c r="G359" s="41"/>
      <c r="H359" s="41"/>
      <c r="I359" s="234"/>
      <c r="J359" s="41"/>
      <c r="K359" s="41"/>
      <c r="L359" s="45"/>
      <c r="M359" s="235"/>
      <c r="N359" s="236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134</v>
      </c>
      <c r="AU359" s="18" t="s">
        <v>88</v>
      </c>
    </row>
    <row r="360" s="2" customFormat="1">
      <c r="A360" s="39"/>
      <c r="B360" s="40"/>
      <c r="C360" s="41"/>
      <c r="D360" s="237" t="s">
        <v>136</v>
      </c>
      <c r="E360" s="41"/>
      <c r="F360" s="238" t="s">
        <v>502</v>
      </c>
      <c r="G360" s="41"/>
      <c r="H360" s="41"/>
      <c r="I360" s="234"/>
      <c r="J360" s="41"/>
      <c r="K360" s="41"/>
      <c r="L360" s="45"/>
      <c r="M360" s="235"/>
      <c r="N360" s="236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136</v>
      </c>
      <c r="AU360" s="18" t="s">
        <v>88</v>
      </c>
    </row>
    <row r="361" s="13" customFormat="1">
      <c r="A361" s="13"/>
      <c r="B361" s="239"/>
      <c r="C361" s="240"/>
      <c r="D361" s="232" t="s">
        <v>138</v>
      </c>
      <c r="E361" s="241" t="s">
        <v>1</v>
      </c>
      <c r="F361" s="242" t="s">
        <v>503</v>
      </c>
      <c r="G361" s="240"/>
      <c r="H361" s="243">
        <v>50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138</v>
      </c>
      <c r="AU361" s="249" t="s">
        <v>88</v>
      </c>
      <c r="AV361" s="13" t="s">
        <v>88</v>
      </c>
      <c r="AW361" s="13" t="s">
        <v>34</v>
      </c>
      <c r="AX361" s="13" t="s">
        <v>78</v>
      </c>
      <c r="AY361" s="249" t="s">
        <v>125</v>
      </c>
    </row>
    <row r="362" s="13" customFormat="1">
      <c r="A362" s="13"/>
      <c r="B362" s="239"/>
      <c r="C362" s="240"/>
      <c r="D362" s="232" t="s">
        <v>138</v>
      </c>
      <c r="E362" s="241" t="s">
        <v>1</v>
      </c>
      <c r="F362" s="242" t="s">
        <v>504</v>
      </c>
      <c r="G362" s="240"/>
      <c r="H362" s="243">
        <v>32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138</v>
      </c>
      <c r="AU362" s="249" t="s">
        <v>88</v>
      </c>
      <c r="AV362" s="13" t="s">
        <v>88</v>
      </c>
      <c r="AW362" s="13" t="s">
        <v>34</v>
      </c>
      <c r="AX362" s="13" t="s">
        <v>78</v>
      </c>
      <c r="AY362" s="249" t="s">
        <v>125</v>
      </c>
    </row>
    <row r="363" s="14" customFormat="1">
      <c r="A363" s="14"/>
      <c r="B363" s="250"/>
      <c r="C363" s="251"/>
      <c r="D363" s="232" t="s">
        <v>138</v>
      </c>
      <c r="E363" s="252" t="s">
        <v>1</v>
      </c>
      <c r="F363" s="253" t="s">
        <v>180</v>
      </c>
      <c r="G363" s="251"/>
      <c r="H363" s="254">
        <v>82</v>
      </c>
      <c r="I363" s="255"/>
      <c r="J363" s="251"/>
      <c r="K363" s="251"/>
      <c r="L363" s="256"/>
      <c r="M363" s="257"/>
      <c r="N363" s="258"/>
      <c r="O363" s="258"/>
      <c r="P363" s="258"/>
      <c r="Q363" s="258"/>
      <c r="R363" s="258"/>
      <c r="S363" s="258"/>
      <c r="T363" s="25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0" t="s">
        <v>138</v>
      </c>
      <c r="AU363" s="260" t="s">
        <v>88</v>
      </c>
      <c r="AV363" s="14" t="s">
        <v>132</v>
      </c>
      <c r="AW363" s="14" t="s">
        <v>34</v>
      </c>
      <c r="AX363" s="14" t="s">
        <v>86</v>
      </c>
      <c r="AY363" s="260" t="s">
        <v>125</v>
      </c>
    </row>
    <row r="364" s="2" customFormat="1" ht="16.5" customHeight="1">
      <c r="A364" s="39"/>
      <c r="B364" s="40"/>
      <c r="C364" s="219" t="s">
        <v>505</v>
      </c>
      <c r="D364" s="219" t="s">
        <v>127</v>
      </c>
      <c r="E364" s="220" t="s">
        <v>506</v>
      </c>
      <c r="F364" s="221" t="s">
        <v>507</v>
      </c>
      <c r="G364" s="222" t="s">
        <v>213</v>
      </c>
      <c r="H364" s="223">
        <v>82</v>
      </c>
      <c r="I364" s="224"/>
      <c r="J364" s="225">
        <f>ROUND(I364*H364,2)</f>
        <v>0</v>
      </c>
      <c r="K364" s="221" t="s">
        <v>131</v>
      </c>
      <c r="L364" s="45"/>
      <c r="M364" s="226" t="s">
        <v>1</v>
      </c>
      <c r="N364" s="227" t="s">
        <v>43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132</v>
      </c>
      <c r="AT364" s="230" t="s">
        <v>127</v>
      </c>
      <c r="AU364" s="230" t="s">
        <v>88</v>
      </c>
      <c r="AY364" s="18" t="s">
        <v>125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86</v>
      </c>
      <c r="BK364" s="231">
        <f>ROUND(I364*H364,2)</f>
        <v>0</v>
      </c>
      <c r="BL364" s="18" t="s">
        <v>132</v>
      </c>
      <c r="BM364" s="230" t="s">
        <v>508</v>
      </c>
    </row>
    <row r="365" s="2" customFormat="1">
      <c r="A365" s="39"/>
      <c r="B365" s="40"/>
      <c r="C365" s="41"/>
      <c r="D365" s="232" t="s">
        <v>134</v>
      </c>
      <c r="E365" s="41"/>
      <c r="F365" s="233" t="s">
        <v>509</v>
      </c>
      <c r="G365" s="41"/>
      <c r="H365" s="41"/>
      <c r="I365" s="234"/>
      <c r="J365" s="41"/>
      <c r="K365" s="41"/>
      <c r="L365" s="45"/>
      <c r="M365" s="235"/>
      <c r="N365" s="236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134</v>
      </c>
      <c r="AU365" s="18" t="s">
        <v>88</v>
      </c>
    </row>
    <row r="366" s="2" customFormat="1">
      <c r="A366" s="39"/>
      <c r="B366" s="40"/>
      <c r="C366" s="41"/>
      <c r="D366" s="237" t="s">
        <v>136</v>
      </c>
      <c r="E366" s="41"/>
      <c r="F366" s="238" t="s">
        <v>510</v>
      </c>
      <c r="G366" s="41"/>
      <c r="H366" s="41"/>
      <c r="I366" s="234"/>
      <c r="J366" s="41"/>
      <c r="K366" s="41"/>
      <c r="L366" s="45"/>
      <c r="M366" s="235"/>
      <c r="N366" s="236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136</v>
      </c>
      <c r="AU366" s="18" t="s">
        <v>88</v>
      </c>
    </row>
    <row r="367" s="13" customFormat="1">
      <c r="A367" s="13"/>
      <c r="B367" s="239"/>
      <c r="C367" s="240"/>
      <c r="D367" s="232" t="s">
        <v>138</v>
      </c>
      <c r="E367" s="241" t="s">
        <v>1</v>
      </c>
      <c r="F367" s="242" t="s">
        <v>511</v>
      </c>
      <c r="G367" s="240"/>
      <c r="H367" s="243">
        <v>50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9" t="s">
        <v>138</v>
      </c>
      <c r="AU367" s="249" t="s">
        <v>88</v>
      </c>
      <c r="AV367" s="13" t="s">
        <v>88</v>
      </c>
      <c r="AW367" s="13" t="s">
        <v>34</v>
      </c>
      <c r="AX367" s="13" t="s">
        <v>78</v>
      </c>
      <c r="AY367" s="249" t="s">
        <v>125</v>
      </c>
    </row>
    <row r="368" s="13" customFormat="1">
      <c r="A368" s="13"/>
      <c r="B368" s="239"/>
      <c r="C368" s="240"/>
      <c r="D368" s="232" t="s">
        <v>138</v>
      </c>
      <c r="E368" s="241" t="s">
        <v>1</v>
      </c>
      <c r="F368" s="242" t="s">
        <v>512</v>
      </c>
      <c r="G368" s="240"/>
      <c r="H368" s="243">
        <v>32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9" t="s">
        <v>138</v>
      </c>
      <c r="AU368" s="249" t="s">
        <v>88</v>
      </c>
      <c r="AV368" s="13" t="s">
        <v>88</v>
      </c>
      <c r="AW368" s="13" t="s">
        <v>34</v>
      </c>
      <c r="AX368" s="13" t="s">
        <v>78</v>
      </c>
      <c r="AY368" s="249" t="s">
        <v>125</v>
      </c>
    </row>
    <row r="369" s="14" customFormat="1">
      <c r="A369" s="14"/>
      <c r="B369" s="250"/>
      <c r="C369" s="251"/>
      <c r="D369" s="232" t="s">
        <v>138</v>
      </c>
      <c r="E369" s="252" t="s">
        <v>1</v>
      </c>
      <c r="F369" s="253" t="s">
        <v>180</v>
      </c>
      <c r="G369" s="251"/>
      <c r="H369" s="254">
        <v>82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138</v>
      </c>
      <c r="AU369" s="260" t="s">
        <v>88</v>
      </c>
      <c r="AV369" s="14" t="s">
        <v>132</v>
      </c>
      <c r="AW369" s="14" t="s">
        <v>34</v>
      </c>
      <c r="AX369" s="14" t="s">
        <v>86</v>
      </c>
      <c r="AY369" s="260" t="s">
        <v>125</v>
      </c>
    </row>
    <row r="370" s="2" customFormat="1" ht="16.5" customHeight="1">
      <c r="A370" s="39"/>
      <c r="B370" s="40"/>
      <c r="C370" s="219" t="s">
        <v>513</v>
      </c>
      <c r="D370" s="219" t="s">
        <v>127</v>
      </c>
      <c r="E370" s="220" t="s">
        <v>514</v>
      </c>
      <c r="F370" s="221" t="s">
        <v>515</v>
      </c>
      <c r="G370" s="222" t="s">
        <v>213</v>
      </c>
      <c r="H370" s="223">
        <v>11</v>
      </c>
      <c r="I370" s="224"/>
      <c r="J370" s="225">
        <f>ROUND(I370*H370,2)</f>
        <v>0</v>
      </c>
      <c r="K370" s="221" t="s">
        <v>131</v>
      </c>
      <c r="L370" s="45"/>
      <c r="M370" s="226" t="s">
        <v>1</v>
      </c>
      <c r="N370" s="227" t="s">
        <v>43</v>
      </c>
      <c r="O370" s="92"/>
      <c r="P370" s="228">
        <f>O370*H370</f>
        <v>0</v>
      </c>
      <c r="Q370" s="228">
        <v>2.0000000000000002E-05</v>
      </c>
      <c r="R370" s="228">
        <f>Q370*H370</f>
        <v>0.00022000000000000001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132</v>
      </c>
      <c r="AT370" s="230" t="s">
        <v>127</v>
      </c>
      <c r="AU370" s="230" t="s">
        <v>88</v>
      </c>
      <c r="AY370" s="18" t="s">
        <v>125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86</v>
      </c>
      <c r="BK370" s="231">
        <f>ROUND(I370*H370,2)</f>
        <v>0</v>
      </c>
      <c r="BL370" s="18" t="s">
        <v>132</v>
      </c>
      <c r="BM370" s="230" t="s">
        <v>516</v>
      </c>
    </row>
    <row r="371" s="2" customFormat="1">
      <c r="A371" s="39"/>
      <c r="B371" s="40"/>
      <c r="C371" s="41"/>
      <c r="D371" s="232" t="s">
        <v>134</v>
      </c>
      <c r="E371" s="41"/>
      <c r="F371" s="233" t="s">
        <v>517</v>
      </c>
      <c r="G371" s="41"/>
      <c r="H371" s="41"/>
      <c r="I371" s="234"/>
      <c r="J371" s="41"/>
      <c r="K371" s="41"/>
      <c r="L371" s="45"/>
      <c r="M371" s="235"/>
      <c r="N371" s="236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134</v>
      </c>
      <c r="AU371" s="18" t="s">
        <v>88</v>
      </c>
    </row>
    <row r="372" s="2" customFormat="1">
      <c r="A372" s="39"/>
      <c r="B372" s="40"/>
      <c r="C372" s="41"/>
      <c r="D372" s="237" t="s">
        <v>136</v>
      </c>
      <c r="E372" s="41"/>
      <c r="F372" s="238" t="s">
        <v>518</v>
      </c>
      <c r="G372" s="41"/>
      <c r="H372" s="41"/>
      <c r="I372" s="234"/>
      <c r="J372" s="41"/>
      <c r="K372" s="41"/>
      <c r="L372" s="45"/>
      <c r="M372" s="235"/>
      <c r="N372" s="236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136</v>
      </c>
      <c r="AU372" s="18" t="s">
        <v>88</v>
      </c>
    </row>
    <row r="373" s="13" customFormat="1">
      <c r="A373" s="13"/>
      <c r="B373" s="239"/>
      <c r="C373" s="240"/>
      <c r="D373" s="232" t="s">
        <v>138</v>
      </c>
      <c r="E373" s="241" t="s">
        <v>1</v>
      </c>
      <c r="F373" s="242" t="s">
        <v>519</v>
      </c>
      <c r="G373" s="240"/>
      <c r="H373" s="243">
        <v>11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138</v>
      </c>
      <c r="AU373" s="249" t="s">
        <v>88</v>
      </c>
      <c r="AV373" s="13" t="s">
        <v>88</v>
      </c>
      <c r="AW373" s="13" t="s">
        <v>34</v>
      </c>
      <c r="AX373" s="13" t="s">
        <v>86</v>
      </c>
      <c r="AY373" s="249" t="s">
        <v>125</v>
      </c>
    </row>
    <row r="374" s="2" customFormat="1" ht="16.5" customHeight="1">
      <c r="A374" s="39"/>
      <c r="B374" s="40"/>
      <c r="C374" s="219" t="s">
        <v>520</v>
      </c>
      <c r="D374" s="219" t="s">
        <v>127</v>
      </c>
      <c r="E374" s="220" t="s">
        <v>521</v>
      </c>
      <c r="F374" s="221" t="s">
        <v>522</v>
      </c>
      <c r="G374" s="222" t="s">
        <v>213</v>
      </c>
      <c r="H374" s="223">
        <v>78</v>
      </c>
      <c r="I374" s="224"/>
      <c r="J374" s="225">
        <f>ROUND(I374*H374,2)</f>
        <v>0</v>
      </c>
      <c r="K374" s="221" t="s">
        <v>131</v>
      </c>
      <c r="L374" s="45"/>
      <c r="M374" s="226" t="s">
        <v>1</v>
      </c>
      <c r="N374" s="227" t="s">
        <v>43</v>
      </c>
      <c r="O374" s="92"/>
      <c r="P374" s="228">
        <f>O374*H374</f>
        <v>0</v>
      </c>
      <c r="Q374" s="228">
        <v>0.29221000000000003</v>
      </c>
      <c r="R374" s="228">
        <f>Q374*H374</f>
        <v>22.792380000000001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132</v>
      </c>
      <c r="AT374" s="230" t="s">
        <v>127</v>
      </c>
      <c r="AU374" s="230" t="s">
        <v>88</v>
      </c>
      <c r="AY374" s="18" t="s">
        <v>125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86</v>
      </c>
      <c r="BK374" s="231">
        <f>ROUND(I374*H374,2)</f>
        <v>0</v>
      </c>
      <c r="BL374" s="18" t="s">
        <v>132</v>
      </c>
      <c r="BM374" s="230" t="s">
        <v>523</v>
      </c>
    </row>
    <row r="375" s="2" customFormat="1">
      <c r="A375" s="39"/>
      <c r="B375" s="40"/>
      <c r="C375" s="41"/>
      <c r="D375" s="232" t="s">
        <v>134</v>
      </c>
      <c r="E375" s="41"/>
      <c r="F375" s="233" t="s">
        <v>524</v>
      </c>
      <c r="G375" s="41"/>
      <c r="H375" s="41"/>
      <c r="I375" s="234"/>
      <c r="J375" s="41"/>
      <c r="K375" s="41"/>
      <c r="L375" s="45"/>
      <c r="M375" s="235"/>
      <c r="N375" s="236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134</v>
      </c>
      <c r="AU375" s="18" t="s">
        <v>88</v>
      </c>
    </row>
    <row r="376" s="2" customFormat="1">
      <c r="A376" s="39"/>
      <c r="B376" s="40"/>
      <c r="C376" s="41"/>
      <c r="D376" s="237" t="s">
        <v>136</v>
      </c>
      <c r="E376" s="41"/>
      <c r="F376" s="238" t="s">
        <v>525</v>
      </c>
      <c r="G376" s="41"/>
      <c r="H376" s="41"/>
      <c r="I376" s="234"/>
      <c r="J376" s="41"/>
      <c r="K376" s="41"/>
      <c r="L376" s="45"/>
      <c r="M376" s="235"/>
      <c r="N376" s="236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136</v>
      </c>
      <c r="AU376" s="18" t="s">
        <v>88</v>
      </c>
    </row>
    <row r="377" s="13" customFormat="1">
      <c r="A377" s="13"/>
      <c r="B377" s="239"/>
      <c r="C377" s="240"/>
      <c r="D377" s="232" t="s">
        <v>138</v>
      </c>
      <c r="E377" s="241" t="s">
        <v>1</v>
      </c>
      <c r="F377" s="242" t="s">
        <v>526</v>
      </c>
      <c r="G377" s="240"/>
      <c r="H377" s="243">
        <v>78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138</v>
      </c>
      <c r="AU377" s="249" t="s">
        <v>88</v>
      </c>
      <c r="AV377" s="13" t="s">
        <v>88</v>
      </c>
      <c r="AW377" s="13" t="s">
        <v>34</v>
      </c>
      <c r="AX377" s="13" t="s">
        <v>86</v>
      </c>
      <c r="AY377" s="249" t="s">
        <v>125</v>
      </c>
    </row>
    <row r="378" s="2" customFormat="1" ht="16.5" customHeight="1">
      <c r="A378" s="39"/>
      <c r="B378" s="40"/>
      <c r="C378" s="261" t="s">
        <v>527</v>
      </c>
      <c r="D378" s="261" t="s">
        <v>276</v>
      </c>
      <c r="E378" s="262" t="s">
        <v>528</v>
      </c>
      <c r="F378" s="263" t="s">
        <v>529</v>
      </c>
      <c r="G378" s="264" t="s">
        <v>213</v>
      </c>
      <c r="H378" s="265">
        <v>93.599999999999994</v>
      </c>
      <c r="I378" s="266"/>
      <c r="J378" s="267">
        <f>ROUND(I378*H378,2)</f>
        <v>0</v>
      </c>
      <c r="K378" s="263" t="s">
        <v>131</v>
      </c>
      <c r="L378" s="268"/>
      <c r="M378" s="269" t="s">
        <v>1</v>
      </c>
      <c r="N378" s="270" t="s">
        <v>43</v>
      </c>
      <c r="O378" s="92"/>
      <c r="P378" s="228">
        <f>O378*H378</f>
        <v>0</v>
      </c>
      <c r="Q378" s="228">
        <v>0.033000000000000002</v>
      </c>
      <c r="R378" s="228">
        <f>Q378*H378</f>
        <v>3.0888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181</v>
      </c>
      <c r="AT378" s="230" t="s">
        <v>276</v>
      </c>
      <c r="AU378" s="230" t="s">
        <v>88</v>
      </c>
      <c r="AY378" s="18" t="s">
        <v>125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86</v>
      </c>
      <c r="BK378" s="231">
        <f>ROUND(I378*H378,2)</f>
        <v>0</v>
      </c>
      <c r="BL378" s="18" t="s">
        <v>132</v>
      </c>
      <c r="BM378" s="230" t="s">
        <v>530</v>
      </c>
    </row>
    <row r="379" s="2" customFormat="1">
      <c r="A379" s="39"/>
      <c r="B379" s="40"/>
      <c r="C379" s="41"/>
      <c r="D379" s="232" t="s">
        <v>134</v>
      </c>
      <c r="E379" s="41"/>
      <c r="F379" s="233" t="s">
        <v>529</v>
      </c>
      <c r="G379" s="41"/>
      <c r="H379" s="41"/>
      <c r="I379" s="234"/>
      <c r="J379" s="41"/>
      <c r="K379" s="41"/>
      <c r="L379" s="45"/>
      <c r="M379" s="235"/>
      <c r="N379" s="236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134</v>
      </c>
      <c r="AU379" s="18" t="s">
        <v>88</v>
      </c>
    </row>
    <row r="380" s="13" customFormat="1">
      <c r="A380" s="13"/>
      <c r="B380" s="239"/>
      <c r="C380" s="240"/>
      <c r="D380" s="232" t="s">
        <v>138</v>
      </c>
      <c r="E380" s="241" t="s">
        <v>1</v>
      </c>
      <c r="F380" s="242" t="s">
        <v>531</v>
      </c>
      <c r="G380" s="240"/>
      <c r="H380" s="243">
        <v>93.599999999999994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138</v>
      </c>
      <c r="AU380" s="249" t="s">
        <v>88</v>
      </c>
      <c r="AV380" s="13" t="s">
        <v>88</v>
      </c>
      <c r="AW380" s="13" t="s">
        <v>34</v>
      </c>
      <c r="AX380" s="13" t="s">
        <v>86</v>
      </c>
      <c r="AY380" s="249" t="s">
        <v>125</v>
      </c>
    </row>
    <row r="381" s="2" customFormat="1" ht="16.5" customHeight="1">
      <c r="A381" s="39"/>
      <c r="B381" s="40"/>
      <c r="C381" s="261" t="s">
        <v>532</v>
      </c>
      <c r="D381" s="261" t="s">
        <v>276</v>
      </c>
      <c r="E381" s="262" t="s">
        <v>533</v>
      </c>
      <c r="F381" s="263" t="s">
        <v>534</v>
      </c>
      <c r="G381" s="264" t="s">
        <v>213</v>
      </c>
      <c r="H381" s="265">
        <v>93.599999999999994</v>
      </c>
      <c r="I381" s="266"/>
      <c r="J381" s="267">
        <f>ROUND(I381*H381,2)</f>
        <v>0</v>
      </c>
      <c r="K381" s="263" t="s">
        <v>131</v>
      </c>
      <c r="L381" s="268"/>
      <c r="M381" s="269" t="s">
        <v>1</v>
      </c>
      <c r="N381" s="270" t="s">
        <v>43</v>
      </c>
      <c r="O381" s="92"/>
      <c r="P381" s="228">
        <f>O381*H381</f>
        <v>0</v>
      </c>
      <c r="Q381" s="228">
        <v>0.0074000000000000003</v>
      </c>
      <c r="R381" s="228">
        <f>Q381*H381</f>
        <v>0.69264000000000003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181</v>
      </c>
      <c r="AT381" s="230" t="s">
        <v>276</v>
      </c>
      <c r="AU381" s="230" t="s">
        <v>88</v>
      </c>
      <c r="AY381" s="18" t="s">
        <v>125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86</v>
      </c>
      <c r="BK381" s="231">
        <f>ROUND(I381*H381,2)</f>
        <v>0</v>
      </c>
      <c r="BL381" s="18" t="s">
        <v>132</v>
      </c>
      <c r="BM381" s="230" t="s">
        <v>535</v>
      </c>
    </row>
    <row r="382" s="2" customFormat="1">
      <c r="A382" s="39"/>
      <c r="B382" s="40"/>
      <c r="C382" s="41"/>
      <c r="D382" s="232" t="s">
        <v>134</v>
      </c>
      <c r="E382" s="41"/>
      <c r="F382" s="233" t="s">
        <v>534</v>
      </c>
      <c r="G382" s="41"/>
      <c r="H382" s="41"/>
      <c r="I382" s="234"/>
      <c r="J382" s="41"/>
      <c r="K382" s="41"/>
      <c r="L382" s="45"/>
      <c r="M382" s="235"/>
      <c r="N382" s="236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134</v>
      </c>
      <c r="AU382" s="18" t="s">
        <v>88</v>
      </c>
    </row>
    <row r="383" s="13" customFormat="1">
      <c r="A383" s="13"/>
      <c r="B383" s="239"/>
      <c r="C383" s="240"/>
      <c r="D383" s="232" t="s">
        <v>138</v>
      </c>
      <c r="E383" s="241" t="s">
        <v>1</v>
      </c>
      <c r="F383" s="242" t="s">
        <v>536</v>
      </c>
      <c r="G383" s="240"/>
      <c r="H383" s="243">
        <v>93.599999999999994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138</v>
      </c>
      <c r="AU383" s="249" t="s">
        <v>88</v>
      </c>
      <c r="AV383" s="13" t="s">
        <v>88</v>
      </c>
      <c r="AW383" s="13" t="s">
        <v>34</v>
      </c>
      <c r="AX383" s="13" t="s">
        <v>86</v>
      </c>
      <c r="AY383" s="249" t="s">
        <v>125</v>
      </c>
    </row>
    <row r="384" s="2" customFormat="1" ht="16.5" customHeight="1">
      <c r="A384" s="39"/>
      <c r="B384" s="40"/>
      <c r="C384" s="219" t="s">
        <v>537</v>
      </c>
      <c r="D384" s="219" t="s">
        <v>127</v>
      </c>
      <c r="E384" s="220" t="s">
        <v>538</v>
      </c>
      <c r="F384" s="221" t="s">
        <v>539</v>
      </c>
      <c r="G384" s="222" t="s">
        <v>419</v>
      </c>
      <c r="H384" s="223">
        <v>3</v>
      </c>
      <c r="I384" s="224"/>
      <c r="J384" s="225">
        <f>ROUND(I384*H384,2)</f>
        <v>0</v>
      </c>
      <c r="K384" s="221" t="s">
        <v>131</v>
      </c>
      <c r="L384" s="45"/>
      <c r="M384" s="226" t="s">
        <v>1</v>
      </c>
      <c r="N384" s="227" t="s">
        <v>43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0.082000000000000003</v>
      </c>
      <c r="T384" s="229">
        <f>S384*H384</f>
        <v>0.246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132</v>
      </c>
      <c r="AT384" s="230" t="s">
        <v>127</v>
      </c>
      <c r="AU384" s="230" t="s">
        <v>88</v>
      </c>
      <c r="AY384" s="18" t="s">
        <v>125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86</v>
      </c>
      <c r="BK384" s="231">
        <f>ROUND(I384*H384,2)</f>
        <v>0</v>
      </c>
      <c r="BL384" s="18" t="s">
        <v>132</v>
      </c>
      <c r="BM384" s="230" t="s">
        <v>540</v>
      </c>
    </row>
    <row r="385" s="2" customFormat="1">
      <c r="A385" s="39"/>
      <c r="B385" s="40"/>
      <c r="C385" s="41"/>
      <c r="D385" s="232" t="s">
        <v>134</v>
      </c>
      <c r="E385" s="41"/>
      <c r="F385" s="233" t="s">
        <v>541</v>
      </c>
      <c r="G385" s="41"/>
      <c r="H385" s="41"/>
      <c r="I385" s="234"/>
      <c r="J385" s="41"/>
      <c r="K385" s="41"/>
      <c r="L385" s="45"/>
      <c r="M385" s="235"/>
      <c r="N385" s="236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134</v>
      </c>
      <c r="AU385" s="18" t="s">
        <v>88</v>
      </c>
    </row>
    <row r="386" s="2" customFormat="1">
      <c r="A386" s="39"/>
      <c r="B386" s="40"/>
      <c r="C386" s="41"/>
      <c r="D386" s="237" t="s">
        <v>136</v>
      </c>
      <c r="E386" s="41"/>
      <c r="F386" s="238" t="s">
        <v>542</v>
      </c>
      <c r="G386" s="41"/>
      <c r="H386" s="41"/>
      <c r="I386" s="234"/>
      <c r="J386" s="41"/>
      <c r="K386" s="41"/>
      <c r="L386" s="45"/>
      <c r="M386" s="235"/>
      <c r="N386" s="236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136</v>
      </c>
      <c r="AU386" s="18" t="s">
        <v>88</v>
      </c>
    </row>
    <row r="387" s="13" customFormat="1">
      <c r="A387" s="13"/>
      <c r="B387" s="239"/>
      <c r="C387" s="240"/>
      <c r="D387" s="232" t="s">
        <v>138</v>
      </c>
      <c r="E387" s="241" t="s">
        <v>1</v>
      </c>
      <c r="F387" s="242" t="s">
        <v>146</v>
      </c>
      <c r="G387" s="240"/>
      <c r="H387" s="243">
        <v>3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138</v>
      </c>
      <c r="AU387" s="249" t="s">
        <v>88</v>
      </c>
      <c r="AV387" s="13" t="s">
        <v>88</v>
      </c>
      <c r="AW387" s="13" t="s">
        <v>34</v>
      </c>
      <c r="AX387" s="13" t="s">
        <v>86</v>
      </c>
      <c r="AY387" s="249" t="s">
        <v>125</v>
      </c>
    </row>
    <row r="388" s="2" customFormat="1" ht="16.5" customHeight="1">
      <c r="A388" s="39"/>
      <c r="B388" s="40"/>
      <c r="C388" s="219" t="s">
        <v>543</v>
      </c>
      <c r="D388" s="219" t="s">
        <v>127</v>
      </c>
      <c r="E388" s="220" t="s">
        <v>544</v>
      </c>
      <c r="F388" s="221" t="s">
        <v>545</v>
      </c>
      <c r="G388" s="222" t="s">
        <v>419</v>
      </c>
      <c r="H388" s="223">
        <v>3</v>
      </c>
      <c r="I388" s="224"/>
      <c r="J388" s="225">
        <f>ROUND(I388*H388,2)</f>
        <v>0</v>
      </c>
      <c r="K388" s="221" t="s">
        <v>131</v>
      </c>
      <c r="L388" s="45"/>
      <c r="M388" s="226" t="s">
        <v>1</v>
      </c>
      <c r="N388" s="227" t="s">
        <v>43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0.0040000000000000001</v>
      </c>
      <c r="T388" s="229">
        <f>S388*H388</f>
        <v>0.012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132</v>
      </c>
      <c r="AT388" s="230" t="s">
        <v>127</v>
      </c>
      <c r="AU388" s="230" t="s">
        <v>88</v>
      </c>
      <c r="AY388" s="18" t="s">
        <v>125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86</v>
      </c>
      <c r="BK388" s="231">
        <f>ROUND(I388*H388,2)</f>
        <v>0</v>
      </c>
      <c r="BL388" s="18" t="s">
        <v>132</v>
      </c>
      <c r="BM388" s="230" t="s">
        <v>546</v>
      </c>
    </row>
    <row r="389" s="2" customFormat="1">
      <c r="A389" s="39"/>
      <c r="B389" s="40"/>
      <c r="C389" s="41"/>
      <c r="D389" s="232" t="s">
        <v>134</v>
      </c>
      <c r="E389" s="41"/>
      <c r="F389" s="233" t="s">
        <v>547</v>
      </c>
      <c r="G389" s="41"/>
      <c r="H389" s="41"/>
      <c r="I389" s="234"/>
      <c r="J389" s="41"/>
      <c r="K389" s="41"/>
      <c r="L389" s="45"/>
      <c r="M389" s="235"/>
      <c r="N389" s="236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134</v>
      </c>
      <c r="AU389" s="18" t="s">
        <v>88</v>
      </c>
    </row>
    <row r="390" s="2" customFormat="1">
      <c r="A390" s="39"/>
      <c r="B390" s="40"/>
      <c r="C390" s="41"/>
      <c r="D390" s="237" t="s">
        <v>136</v>
      </c>
      <c r="E390" s="41"/>
      <c r="F390" s="238" t="s">
        <v>548</v>
      </c>
      <c r="G390" s="41"/>
      <c r="H390" s="41"/>
      <c r="I390" s="234"/>
      <c r="J390" s="41"/>
      <c r="K390" s="41"/>
      <c r="L390" s="45"/>
      <c r="M390" s="235"/>
      <c r="N390" s="236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136</v>
      </c>
      <c r="AU390" s="18" t="s">
        <v>88</v>
      </c>
    </row>
    <row r="391" s="13" customFormat="1">
      <c r="A391" s="13"/>
      <c r="B391" s="239"/>
      <c r="C391" s="240"/>
      <c r="D391" s="232" t="s">
        <v>138</v>
      </c>
      <c r="E391" s="241" t="s">
        <v>1</v>
      </c>
      <c r="F391" s="242" t="s">
        <v>146</v>
      </c>
      <c r="G391" s="240"/>
      <c r="H391" s="243">
        <v>3</v>
      </c>
      <c r="I391" s="244"/>
      <c r="J391" s="240"/>
      <c r="K391" s="240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138</v>
      </c>
      <c r="AU391" s="249" t="s">
        <v>88</v>
      </c>
      <c r="AV391" s="13" t="s">
        <v>88</v>
      </c>
      <c r="AW391" s="13" t="s">
        <v>34</v>
      </c>
      <c r="AX391" s="13" t="s">
        <v>86</v>
      </c>
      <c r="AY391" s="249" t="s">
        <v>125</v>
      </c>
    </row>
    <row r="392" s="2" customFormat="1" ht="16.5" customHeight="1">
      <c r="A392" s="39"/>
      <c r="B392" s="40"/>
      <c r="C392" s="219" t="s">
        <v>549</v>
      </c>
      <c r="D392" s="219" t="s">
        <v>127</v>
      </c>
      <c r="E392" s="220" t="s">
        <v>550</v>
      </c>
      <c r="F392" s="221" t="s">
        <v>551</v>
      </c>
      <c r="G392" s="222" t="s">
        <v>130</v>
      </c>
      <c r="H392" s="223">
        <v>29</v>
      </c>
      <c r="I392" s="224"/>
      <c r="J392" s="225">
        <f>ROUND(I392*H392,2)</f>
        <v>0</v>
      </c>
      <c r="K392" s="221" t="s">
        <v>131</v>
      </c>
      <c r="L392" s="45"/>
      <c r="M392" s="226" t="s">
        <v>1</v>
      </c>
      <c r="N392" s="227" t="s">
        <v>43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132</v>
      </c>
      <c r="AT392" s="230" t="s">
        <v>127</v>
      </c>
      <c r="AU392" s="230" t="s">
        <v>88</v>
      </c>
      <c r="AY392" s="18" t="s">
        <v>125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86</v>
      </c>
      <c r="BK392" s="231">
        <f>ROUND(I392*H392,2)</f>
        <v>0</v>
      </c>
      <c r="BL392" s="18" t="s">
        <v>132</v>
      </c>
      <c r="BM392" s="230" t="s">
        <v>552</v>
      </c>
    </row>
    <row r="393" s="2" customFormat="1">
      <c r="A393" s="39"/>
      <c r="B393" s="40"/>
      <c r="C393" s="41"/>
      <c r="D393" s="232" t="s">
        <v>134</v>
      </c>
      <c r="E393" s="41"/>
      <c r="F393" s="233" t="s">
        <v>553</v>
      </c>
      <c r="G393" s="41"/>
      <c r="H393" s="41"/>
      <c r="I393" s="234"/>
      <c r="J393" s="41"/>
      <c r="K393" s="41"/>
      <c r="L393" s="45"/>
      <c r="M393" s="235"/>
      <c r="N393" s="236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134</v>
      </c>
      <c r="AU393" s="18" t="s">
        <v>88</v>
      </c>
    </row>
    <row r="394" s="2" customFormat="1">
      <c r="A394" s="39"/>
      <c r="B394" s="40"/>
      <c r="C394" s="41"/>
      <c r="D394" s="237" t="s">
        <v>136</v>
      </c>
      <c r="E394" s="41"/>
      <c r="F394" s="238" t="s">
        <v>554</v>
      </c>
      <c r="G394" s="41"/>
      <c r="H394" s="41"/>
      <c r="I394" s="234"/>
      <c r="J394" s="41"/>
      <c r="K394" s="41"/>
      <c r="L394" s="45"/>
      <c r="M394" s="235"/>
      <c r="N394" s="236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136</v>
      </c>
      <c r="AU394" s="18" t="s">
        <v>88</v>
      </c>
    </row>
    <row r="395" s="13" customFormat="1">
      <c r="A395" s="13"/>
      <c r="B395" s="239"/>
      <c r="C395" s="240"/>
      <c r="D395" s="232" t="s">
        <v>138</v>
      </c>
      <c r="E395" s="241" t="s">
        <v>1</v>
      </c>
      <c r="F395" s="242" t="s">
        <v>555</v>
      </c>
      <c r="G395" s="240"/>
      <c r="H395" s="243">
        <v>23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138</v>
      </c>
      <c r="AU395" s="249" t="s">
        <v>88</v>
      </c>
      <c r="AV395" s="13" t="s">
        <v>88</v>
      </c>
      <c r="AW395" s="13" t="s">
        <v>34</v>
      </c>
      <c r="AX395" s="13" t="s">
        <v>78</v>
      </c>
      <c r="AY395" s="249" t="s">
        <v>125</v>
      </c>
    </row>
    <row r="396" s="13" customFormat="1">
      <c r="A396" s="13"/>
      <c r="B396" s="239"/>
      <c r="C396" s="240"/>
      <c r="D396" s="232" t="s">
        <v>138</v>
      </c>
      <c r="E396" s="241" t="s">
        <v>1</v>
      </c>
      <c r="F396" s="242" t="s">
        <v>556</v>
      </c>
      <c r="G396" s="240"/>
      <c r="H396" s="243">
        <v>6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138</v>
      </c>
      <c r="AU396" s="249" t="s">
        <v>88</v>
      </c>
      <c r="AV396" s="13" t="s">
        <v>88</v>
      </c>
      <c r="AW396" s="13" t="s">
        <v>34</v>
      </c>
      <c r="AX396" s="13" t="s">
        <v>78</v>
      </c>
      <c r="AY396" s="249" t="s">
        <v>125</v>
      </c>
    </row>
    <row r="397" s="14" customFormat="1">
      <c r="A397" s="14"/>
      <c r="B397" s="250"/>
      <c r="C397" s="251"/>
      <c r="D397" s="232" t="s">
        <v>138</v>
      </c>
      <c r="E397" s="252" t="s">
        <v>1</v>
      </c>
      <c r="F397" s="253" t="s">
        <v>180</v>
      </c>
      <c r="G397" s="251"/>
      <c r="H397" s="254">
        <v>29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138</v>
      </c>
      <c r="AU397" s="260" t="s">
        <v>88</v>
      </c>
      <c r="AV397" s="14" t="s">
        <v>132</v>
      </c>
      <c r="AW397" s="14" t="s">
        <v>34</v>
      </c>
      <c r="AX397" s="14" t="s">
        <v>86</v>
      </c>
      <c r="AY397" s="260" t="s">
        <v>125</v>
      </c>
    </row>
    <row r="398" s="2" customFormat="1" ht="16.5" customHeight="1">
      <c r="A398" s="39"/>
      <c r="B398" s="40"/>
      <c r="C398" s="219" t="s">
        <v>557</v>
      </c>
      <c r="D398" s="219" t="s">
        <v>127</v>
      </c>
      <c r="E398" s="220" t="s">
        <v>558</v>
      </c>
      <c r="F398" s="221" t="s">
        <v>559</v>
      </c>
      <c r="G398" s="222" t="s">
        <v>130</v>
      </c>
      <c r="H398" s="223">
        <v>56</v>
      </c>
      <c r="I398" s="224"/>
      <c r="J398" s="225">
        <f>ROUND(I398*H398,2)</f>
        <v>0</v>
      </c>
      <c r="K398" s="221" t="s">
        <v>131</v>
      </c>
      <c r="L398" s="45"/>
      <c r="M398" s="226" t="s">
        <v>1</v>
      </c>
      <c r="N398" s="227" t="s">
        <v>43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132</v>
      </c>
      <c r="AT398" s="230" t="s">
        <v>127</v>
      </c>
      <c r="AU398" s="230" t="s">
        <v>88</v>
      </c>
      <c r="AY398" s="18" t="s">
        <v>125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86</v>
      </c>
      <c r="BK398" s="231">
        <f>ROUND(I398*H398,2)</f>
        <v>0</v>
      </c>
      <c r="BL398" s="18" t="s">
        <v>132</v>
      </c>
      <c r="BM398" s="230" t="s">
        <v>560</v>
      </c>
    </row>
    <row r="399" s="2" customFormat="1">
      <c r="A399" s="39"/>
      <c r="B399" s="40"/>
      <c r="C399" s="41"/>
      <c r="D399" s="232" t="s">
        <v>134</v>
      </c>
      <c r="E399" s="41"/>
      <c r="F399" s="233" t="s">
        <v>561</v>
      </c>
      <c r="G399" s="41"/>
      <c r="H399" s="41"/>
      <c r="I399" s="234"/>
      <c r="J399" s="41"/>
      <c r="K399" s="41"/>
      <c r="L399" s="45"/>
      <c r="M399" s="235"/>
      <c r="N399" s="236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134</v>
      </c>
      <c r="AU399" s="18" t="s">
        <v>88</v>
      </c>
    </row>
    <row r="400" s="2" customFormat="1">
      <c r="A400" s="39"/>
      <c r="B400" s="40"/>
      <c r="C400" s="41"/>
      <c r="D400" s="237" t="s">
        <v>136</v>
      </c>
      <c r="E400" s="41"/>
      <c r="F400" s="238" t="s">
        <v>562</v>
      </c>
      <c r="G400" s="41"/>
      <c r="H400" s="41"/>
      <c r="I400" s="234"/>
      <c r="J400" s="41"/>
      <c r="K400" s="41"/>
      <c r="L400" s="45"/>
      <c r="M400" s="235"/>
      <c r="N400" s="236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136</v>
      </c>
      <c r="AU400" s="18" t="s">
        <v>88</v>
      </c>
    </row>
    <row r="401" s="13" customFormat="1">
      <c r="A401" s="13"/>
      <c r="B401" s="239"/>
      <c r="C401" s="240"/>
      <c r="D401" s="232" t="s">
        <v>138</v>
      </c>
      <c r="E401" s="241" t="s">
        <v>1</v>
      </c>
      <c r="F401" s="242" t="s">
        <v>563</v>
      </c>
      <c r="G401" s="240"/>
      <c r="H401" s="243">
        <v>56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138</v>
      </c>
      <c r="AU401" s="249" t="s">
        <v>88</v>
      </c>
      <c r="AV401" s="13" t="s">
        <v>88</v>
      </c>
      <c r="AW401" s="13" t="s">
        <v>34</v>
      </c>
      <c r="AX401" s="13" t="s">
        <v>86</v>
      </c>
      <c r="AY401" s="249" t="s">
        <v>125</v>
      </c>
    </row>
    <row r="402" s="2" customFormat="1" ht="16.5" customHeight="1">
      <c r="A402" s="39"/>
      <c r="B402" s="40"/>
      <c r="C402" s="219" t="s">
        <v>564</v>
      </c>
      <c r="D402" s="219" t="s">
        <v>127</v>
      </c>
      <c r="E402" s="220" t="s">
        <v>565</v>
      </c>
      <c r="F402" s="221" t="s">
        <v>566</v>
      </c>
      <c r="G402" s="222" t="s">
        <v>130</v>
      </c>
      <c r="H402" s="223">
        <v>28</v>
      </c>
      <c r="I402" s="224"/>
      <c r="J402" s="225">
        <f>ROUND(I402*H402,2)</f>
        <v>0</v>
      </c>
      <c r="K402" s="221" t="s">
        <v>131</v>
      </c>
      <c r="L402" s="45"/>
      <c r="M402" s="226" t="s">
        <v>1</v>
      </c>
      <c r="N402" s="227" t="s">
        <v>43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132</v>
      </c>
      <c r="AT402" s="230" t="s">
        <v>127</v>
      </c>
      <c r="AU402" s="230" t="s">
        <v>88</v>
      </c>
      <c r="AY402" s="18" t="s">
        <v>125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86</v>
      </c>
      <c r="BK402" s="231">
        <f>ROUND(I402*H402,2)</f>
        <v>0</v>
      </c>
      <c r="BL402" s="18" t="s">
        <v>132</v>
      </c>
      <c r="BM402" s="230" t="s">
        <v>567</v>
      </c>
    </row>
    <row r="403" s="2" customFormat="1">
      <c r="A403" s="39"/>
      <c r="B403" s="40"/>
      <c r="C403" s="41"/>
      <c r="D403" s="232" t="s">
        <v>134</v>
      </c>
      <c r="E403" s="41"/>
      <c r="F403" s="233" t="s">
        <v>568</v>
      </c>
      <c r="G403" s="41"/>
      <c r="H403" s="41"/>
      <c r="I403" s="234"/>
      <c r="J403" s="41"/>
      <c r="K403" s="41"/>
      <c r="L403" s="45"/>
      <c r="M403" s="235"/>
      <c r="N403" s="236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134</v>
      </c>
      <c r="AU403" s="18" t="s">
        <v>88</v>
      </c>
    </row>
    <row r="404" s="2" customFormat="1">
      <c r="A404" s="39"/>
      <c r="B404" s="40"/>
      <c r="C404" s="41"/>
      <c r="D404" s="237" t="s">
        <v>136</v>
      </c>
      <c r="E404" s="41"/>
      <c r="F404" s="238" t="s">
        <v>569</v>
      </c>
      <c r="G404" s="41"/>
      <c r="H404" s="41"/>
      <c r="I404" s="234"/>
      <c r="J404" s="41"/>
      <c r="K404" s="41"/>
      <c r="L404" s="45"/>
      <c r="M404" s="235"/>
      <c r="N404" s="236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136</v>
      </c>
      <c r="AU404" s="18" t="s">
        <v>88</v>
      </c>
    </row>
    <row r="405" s="13" customFormat="1">
      <c r="A405" s="13"/>
      <c r="B405" s="239"/>
      <c r="C405" s="240"/>
      <c r="D405" s="232" t="s">
        <v>138</v>
      </c>
      <c r="E405" s="241" t="s">
        <v>1</v>
      </c>
      <c r="F405" s="242" t="s">
        <v>570</v>
      </c>
      <c r="G405" s="240"/>
      <c r="H405" s="243">
        <v>28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138</v>
      </c>
      <c r="AU405" s="249" t="s">
        <v>88</v>
      </c>
      <c r="AV405" s="13" t="s">
        <v>88</v>
      </c>
      <c r="AW405" s="13" t="s">
        <v>34</v>
      </c>
      <c r="AX405" s="13" t="s">
        <v>86</v>
      </c>
      <c r="AY405" s="249" t="s">
        <v>125</v>
      </c>
    </row>
    <row r="406" s="12" customFormat="1" ht="22.8" customHeight="1">
      <c r="A406" s="12"/>
      <c r="B406" s="203"/>
      <c r="C406" s="204"/>
      <c r="D406" s="205" t="s">
        <v>77</v>
      </c>
      <c r="E406" s="217" t="s">
        <v>571</v>
      </c>
      <c r="F406" s="217" t="s">
        <v>572</v>
      </c>
      <c r="G406" s="204"/>
      <c r="H406" s="204"/>
      <c r="I406" s="207"/>
      <c r="J406" s="218">
        <f>BK406</f>
        <v>0</v>
      </c>
      <c r="K406" s="204"/>
      <c r="L406" s="209"/>
      <c r="M406" s="210"/>
      <c r="N406" s="211"/>
      <c r="O406" s="211"/>
      <c r="P406" s="212">
        <f>SUM(P407:P453)</f>
        <v>0</v>
      </c>
      <c r="Q406" s="211"/>
      <c r="R406" s="212">
        <f>SUM(R407:R453)</f>
        <v>0</v>
      </c>
      <c r="S406" s="211"/>
      <c r="T406" s="213">
        <f>SUM(T407:T453)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4" t="s">
        <v>86</v>
      </c>
      <c r="AT406" s="215" t="s">
        <v>77</v>
      </c>
      <c r="AU406" s="215" t="s">
        <v>86</v>
      </c>
      <c r="AY406" s="214" t="s">
        <v>125</v>
      </c>
      <c r="BK406" s="216">
        <f>SUM(BK407:BK453)</f>
        <v>0</v>
      </c>
    </row>
    <row r="407" s="2" customFormat="1" ht="16.5" customHeight="1">
      <c r="A407" s="39"/>
      <c r="B407" s="40"/>
      <c r="C407" s="219" t="s">
        <v>573</v>
      </c>
      <c r="D407" s="219" t="s">
        <v>127</v>
      </c>
      <c r="E407" s="220" t="s">
        <v>574</v>
      </c>
      <c r="F407" s="221" t="s">
        <v>575</v>
      </c>
      <c r="G407" s="222" t="s">
        <v>253</v>
      </c>
      <c r="H407" s="223">
        <v>1185.5650000000001</v>
      </c>
      <c r="I407" s="224"/>
      <c r="J407" s="225">
        <f>ROUND(I407*H407,2)</f>
        <v>0</v>
      </c>
      <c r="K407" s="221" t="s">
        <v>131</v>
      </c>
      <c r="L407" s="45"/>
      <c r="M407" s="226" t="s">
        <v>1</v>
      </c>
      <c r="N407" s="227" t="s">
        <v>43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132</v>
      </c>
      <c r="AT407" s="230" t="s">
        <v>127</v>
      </c>
      <c r="AU407" s="230" t="s">
        <v>88</v>
      </c>
      <c r="AY407" s="18" t="s">
        <v>125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86</v>
      </c>
      <c r="BK407" s="231">
        <f>ROUND(I407*H407,2)</f>
        <v>0</v>
      </c>
      <c r="BL407" s="18" t="s">
        <v>132</v>
      </c>
      <c r="BM407" s="230" t="s">
        <v>576</v>
      </c>
    </row>
    <row r="408" s="2" customFormat="1">
      <c r="A408" s="39"/>
      <c r="B408" s="40"/>
      <c r="C408" s="41"/>
      <c r="D408" s="232" t="s">
        <v>134</v>
      </c>
      <c r="E408" s="41"/>
      <c r="F408" s="233" t="s">
        <v>577</v>
      </c>
      <c r="G408" s="41"/>
      <c r="H408" s="41"/>
      <c r="I408" s="234"/>
      <c r="J408" s="41"/>
      <c r="K408" s="41"/>
      <c r="L408" s="45"/>
      <c r="M408" s="235"/>
      <c r="N408" s="236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134</v>
      </c>
      <c r="AU408" s="18" t="s">
        <v>88</v>
      </c>
    </row>
    <row r="409" s="2" customFormat="1">
      <c r="A409" s="39"/>
      <c r="B409" s="40"/>
      <c r="C409" s="41"/>
      <c r="D409" s="237" t="s">
        <v>136</v>
      </c>
      <c r="E409" s="41"/>
      <c r="F409" s="238" t="s">
        <v>578</v>
      </c>
      <c r="G409" s="41"/>
      <c r="H409" s="41"/>
      <c r="I409" s="234"/>
      <c r="J409" s="41"/>
      <c r="K409" s="41"/>
      <c r="L409" s="45"/>
      <c r="M409" s="235"/>
      <c r="N409" s="236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136</v>
      </c>
      <c r="AU409" s="18" t="s">
        <v>88</v>
      </c>
    </row>
    <row r="410" s="15" customFormat="1">
      <c r="A410" s="15"/>
      <c r="B410" s="271"/>
      <c r="C410" s="272"/>
      <c r="D410" s="232" t="s">
        <v>138</v>
      </c>
      <c r="E410" s="273" t="s">
        <v>1</v>
      </c>
      <c r="F410" s="274" t="s">
        <v>579</v>
      </c>
      <c r="G410" s="272"/>
      <c r="H410" s="273" t="s">
        <v>1</v>
      </c>
      <c r="I410" s="275"/>
      <c r="J410" s="272"/>
      <c r="K410" s="272"/>
      <c r="L410" s="276"/>
      <c r="M410" s="277"/>
      <c r="N410" s="278"/>
      <c r="O410" s="278"/>
      <c r="P410" s="278"/>
      <c r="Q410" s="278"/>
      <c r="R410" s="278"/>
      <c r="S410" s="278"/>
      <c r="T410" s="279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80" t="s">
        <v>138</v>
      </c>
      <c r="AU410" s="280" t="s">
        <v>88</v>
      </c>
      <c r="AV410" s="15" t="s">
        <v>86</v>
      </c>
      <c r="AW410" s="15" t="s">
        <v>34</v>
      </c>
      <c r="AX410" s="15" t="s">
        <v>78</v>
      </c>
      <c r="AY410" s="280" t="s">
        <v>125</v>
      </c>
    </row>
    <row r="411" s="13" customFormat="1">
      <c r="A411" s="13"/>
      <c r="B411" s="239"/>
      <c r="C411" s="240"/>
      <c r="D411" s="232" t="s">
        <v>138</v>
      </c>
      <c r="E411" s="241" t="s">
        <v>1</v>
      </c>
      <c r="F411" s="242" t="s">
        <v>580</v>
      </c>
      <c r="G411" s="240"/>
      <c r="H411" s="243">
        <v>9.4299999999999997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138</v>
      </c>
      <c r="AU411" s="249" t="s">
        <v>88</v>
      </c>
      <c r="AV411" s="13" t="s">
        <v>88</v>
      </c>
      <c r="AW411" s="13" t="s">
        <v>34</v>
      </c>
      <c r="AX411" s="13" t="s">
        <v>78</v>
      </c>
      <c r="AY411" s="249" t="s">
        <v>125</v>
      </c>
    </row>
    <row r="412" s="13" customFormat="1">
      <c r="A412" s="13"/>
      <c r="B412" s="239"/>
      <c r="C412" s="240"/>
      <c r="D412" s="232" t="s">
        <v>138</v>
      </c>
      <c r="E412" s="241" t="s">
        <v>1</v>
      </c>
      <c r="F412" s="242" t="s">
        <v>581</v>
      </c>
      <c r="G412" s="240"/>
      <c r="H412" s="243">
        <v>9.4299999999999997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138</v>
      </c>
      <c r="AU412" s="249" t="s">
        <v>88</v>
      </c>
      <c r="AV412" s="13" t="s">
        <v>88</v>
      </c>
      <c r="AW412" s="13" t="s">
        <v>34</v>
      </c>
      <c r="AX412" s="13" t="s">
        <v>78</v>
      </c>
      <c r="AY412" s="249" t="s">
        <v>125</v>
      </c>
    </row>
    <row r="413" s="13" customFormat="1">
      <c r="A413" s="13"/>
      <c r="B413" s="239"/>
      <c r="C413" s="240"/>
      <c r="D413" s="232" t="s">
        <v>138</v>
      </c>
      <c r="E413" s="241" t="s">
        <v>1</v>
      </c>
      <c r="F413" s="242" t="s">
        <v>582</v>
      </c>
      <c r="G413" s="240"/>
      <c r="H413" s="243">
        <v>137.45500000000001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138</v>
      </c>
      <c r="AU413" s="249" t="s">
        <v>88</v>
      </c>
      <c r="AV413" s="13" t="s">
        <v>88</v>
      </c>
      <c r="AW413" s="13" t="s">
        <v>34</v>
      </c>
      <c r="AX413" s="13" t="s">
        <v>78</v>
      </c>
      <c r="AY413" s="249" t="s">
        <v>125</v>
      </c>
    </row>
    <row r="414" s="13" customFormat="1">
      <c r="A414" s="13"/>
      <c r="B414" s="239"/>
      <c r="C414" s="240"/>
      <c r="D414" s="232" t="s">
        <v>138</v>
      </c>
      <c r="E414" s="241" t="s">
        <v>1</v>
      </c>
      <c r="F414" s="242" t="s">
        <v>583</v>
      </c>
      <c r="G414" s="240"/>
      <c r="H414" s="243">
        <v>91.432000000000002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138</v>
      </c>
      <c r="AU414" s="249" t="s">
        <v>88</v>
      </c>
      <c r="AV414" s="13" t="s">
        <v>88</v>
      </c>
      <c r="AW414" s="13" t="s">
        <v>34</v>
      </c>
      <c r="AX414" s="13" t="s">
        <v>78</v>
      </c>
      <c r="AY414" s="249" t="s">
        <v>125</v>
      </c>
    </row>
    <row r="415" s="13" customFormat="1">
      <c r="A415" s="13"/>
      <c r="B415" s="239"/>
      <c r="C415" s="240"/>
      <c r="D415" s="232" t="s">
        <v>138</v>
      </c>
      <c r="E415" s="241" t="s">
        <v>1</v>
      </c>
      <c r="F415" s="242" t="s">
        <v>584</v>
      </c>
      <c r="G415" s="240"/>
      <c r="H415" s="243">
        <v>18.611999999999998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138</v>
      </c>
      <c r="AU415" s="249" t="s">
        <v>88</v>
      </c>
      <c r="AV415" s="13" t="s">
        <v>88</v>
      </c>
      <c r="AW415" s="13" t="s">
        <v>34</v>
      </c>
      <c r="AX415" s="13" t="s">
        <v>78</v>
      </c>
      <c r="AY415" s="249" t="s">
        <v>125</v>
      </c>
    </row>
    <row r="416" s="13" customFormat="1">
      <c r="A416" s="13"/>
      <c r="B416" s="239"/>
      <c r="C416" s="240"/>
      <c r="D416" s="232" t="s">
        <v>138</v>
      </c>
      <c r="E416" s="241" t="s">
        <v>1</v>
      </c>
      <c r="F416" s="242" t="s">
        <v>585</v>
      </c>
      <c r="G416" s="240"/>
      <c r="H416" s="243">
        <v>4.8399999999999999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138</v>
      </c>
      <c r="AU416" s="249" t="s">
        <v>88</v>
      </c>
      <c r="AV416" s="13" t="s">
        <v>88</v>
      </c>
      <c r="AW416" s="13" t="s">
        <v>34</v>
      </c>
      <c r="AX416" s="13" t="s">
        <v>78</v>
      </c>
      <c r="AY416" s="249" t="s">
        <v>125</v>
      </c>
    </row>
    <row r="417" s="13" customFormat="1">
      <c r="A417" s="13"/>
      <c r="B417" s="239"/>
      <c r="C417" s="240"/>
      <c r="D417" s="232" t="s">
        <v>138</v>
      </c>
      <c r="E417" s="241" t="s">
        <v>1</v>
      </c>
      <c r="F417" s="242" t="s">
        <v>586</v>
      </c>
      <c r="G417" s="240"/>
      <c r="H417" s="243">
        <v>1.0560000000000001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138</v>
      </c>
      <c r="AU417" s="249" t="s">
        <v>88</v>
      </c>
      <c r="AV417" s="13" t="s">
        <v>88</v>
      </c>
      <c r="AW417" s="13" t="s">
        <v>34</v>
      </c>
      <c r="AX417" s="13" t="s">
        <v>78</v>
      </c>
      <c r="AY417" s="249" t="s">
        <v>125</v>
      </c>
    </row>
    <row r="418" s="16" customFormat="1">
      <c r="A418" s="16"/>
      <c r="B418" s="281"/>
      <c r="C418" s="282"/>
      <c r="D418" s="232" t="s">
        <v>138</v>
      </c>
      <c r="E418" s="283" t="s">
        <v>1</v>
      </c>
      <c r="F418" s="284" t="s">
        <v>587</v>
      </c>
      <c r="G418" s="282"/>
      <c r="H418" s="285">
        <v>272.255</v>
      </c>
      <c r="I418" s="286"/>
      <c r="J418" s="282"/>
      <c r="K418" s="282"/>
      <c r="L418" s="287"/>
      <c r="M418" s="288"/>
      <c r="N418" s="289"/>
      <c r="O418" s="289"/>
      <c r="P418" s="289"/>
      <c r="Q418" s="289"/>
      <c r="R418" s="289"/>
      <c r="S418" s="289"/>
      <c r="T418" s="290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91" t="s">
        <v>138</v>
      </c>
      <c r="AU418" s="291" t="s">
        <v>88</v>
      </c>
      <c r="AV418" s="16" t="s">
        <v>146</v>
      </c>
      <c r="AW418" s="16" t="s">
        <v>34</v>
      </c>
      <c r="AX418" s="16" t="s">
        <v>78</v>
      </c>
      <c r="AY418" s="291" t="s">
        <v>125</v>
      </c>
    </row>
    <row r="419" s="13" customFormat="1">
      <c r="A419" s="13"/>
      <c r="B419" s="239"/>
      <c r="C419" s="240"/>
      <c r="D419" s="232" t="s">
        <v>138</v>
      </c>
      <c r="E419" s="241" t="s">
        <v>1</v>
      </c>
      <c r="F419" s="242" t="s">
        <v>588</v>
      </c>
      <c r="G419" s="240"/>
      <c r="H419" s="243">
        <v>5.8399999999999999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9" t="s">
        <v>138</v>
      </c>
      <c r="AU419" s="249" t="s">
        <v>88</v>
      </c>
      <c r="AV419" s="13" t="s">
        <v>88</v>
      </c>
      <c r="AW419" s="13" t="s">
        <v>34</v>
      </c>
      <c r="AX419" s="13" t="s">
        <v>78</v>
      </c>
      <c r="AY419" s="249" t="s">
        <v>125</v>
      </c>
    </row>
    <row r="420" s="13" customFormat="1">
      <c r="A420" s="13"/>
      <c r="B420" s="239"/>
      <c r="C420" s="240"/>
      <c r="D420" s="232" t="s">
        <v>138</v>
      </c>
      <c r="E420" s="241" t="s">
        <v>1</v>
      </c>
      <c r="F420" s="242" t="s">
        <v>589</v>
      </c>
      <c r="G420" s="240"/>
      <c r="H420" s="243">
        <v>24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138</v>
      </c>
      <c r="AU420" s="249" t="s">
        <v>88</v>
      </c>
      <c r="AV420" s="13" t="s">
        <v>88</v>
      </c>
      <c r="AW420" s="13" t="s">
        <v>34</v>
      </c>
      <c r="AX420" s="13" t="s">
        <v>78</v>
      </c>
      <c r="AY420" s="249" t="s">
        <v>125</v>
      </c>
    </row>
    <row r="421" s="13" customFormat="1">
      <c r="A421" s="13"/>
      <c r="B421" s="239"/>
      <c r="C421" s="240"/>
      <c r="D421" s="232" t="s">
        <v>138</v>
      </c>
      <c r="E421" s="241" t="s">
        <v>1</v>
      </c>
      <c r="F421" s="242" t="s">
        <v>590</v>
      </c>
      <c r="G421" s="240"/>
      <c r="H421" s="243">
        <v>79.829999999999998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138</v>
      </c>
      <c r="AU421" s="249" t="s">
        <v>88</v>
      </c>
      <c r="AV421" s="13" t="s">
        <v>88</v>
      </c>
      <c r="AW421" s="13" t="s">
        <v>34</v>
      </c>
      <c r="AX421" s="13" t="s">
        <v>78</v>
      </c>
      <c r="AY421" s="249" t="s">
        <v>125</v>
      </c>
    </row>
    <row r="422" s="13" customFormat="1">
      <c r="A422" s="13"/>
      <c r="B422" s="239"/>
      <c r="C422" s="240"/>
      <c r="D422" s="232" t="s">
        <v>138</v>
      </c>
      <c r="E422" s="241" t="s">
        <v>1</v>
      </c>
      <c r="F422" s="242" t="s">
        <v>591</v>
      </c>
      <c r="G422" s="240"/>
      <c r="H422" s="243">
        <v>416.30000000000001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138</v>
      </c>
      <c r="AU422" s="249" t="s">
        <v>88</v>
      </c>
      <c r="AV422" s="13" t="s">
        <v>88</v>
      </c>
      <c r="AW422" s="13" t="s">
        <v>34</v>
      </c>
      <c r="AX422" s="13" t="s">
        <v>78</v>
      </c>
      <c r="AY422" s="249" t="s">
        <v>125</v>
      </c>
    </row>
    <row r="423" s="13" customFormat="1">
      <c r="A423" s="13"/>
      <c r="B423" s="239"/>
      <c r="C423" s="240"/>
      <c r="D423" s="232" t="s">
        <v>138</v>
      </c>
      <c r="E423" s="241" t="s">
        <v>1</v>
      </c>
      <c r="F423" s="242" t="s">
        <v>592</v>
      </c>
      <c r="G423" s="240"/>
      <c r="H423" s="243">
        <v>14.279999999999999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138</v>
      </c>
      <c r="AU423" s="249" t="s">
        <v>88</v>
      </c>
      <c r="AV423" s="13" t="s">
        <v>88</v>
      </c>
      <c r="AW423" s="13" t="s">
        <v>34</v>
      </c>
      <c r="AX423" s="13" t="s">
        <v>78</v>
      </c>
      <c r="AY423" s="249" t="s">
        <v>125</v>
      </c>
    </row>
    <row r="424" s="13" customFormat="1">
      <c r="A424" s="13"/>
      <c r="B424" s="239"/>
      <c r="C424" s="240"/>
      <c r="D424" s="232" t="s">
        <v>138</v>
      </c>
      <c r="E424" s="241" t="s">
        <v>1</v>
      </c>
      <c r="F424" s="242" t="s">
        <v>593</v>
      </c>
      <c r="G424" s="240"/>
      <c r="H424" s="243">
        <v>4.8600000000000003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138</v>
      </c>
      <c r="AU424" s="249" t="s">
        <v>88</v>
      </c>
      <c r="AV424" s="13" t="s">
        <v>88</v>
      </c>
      <c r="AW424" s="13" t="s">
        <v>34</v>
      </c>
      <c r="AX424" s="13" t="s">
        <v>78</v>
      </c>
      <c r="AY424" s="249" t="s">
        <v>125</v>
      </c>
    </row>
    <row r="425" s="13" customFormat="1">
      <c r="A425" s="13"/>
      <c r="B425" s="239"/>
      <c r="C425" s="240"/>
      <c r="D425" s="232" t="s">
        <v>138</v>
      </c>
      <c r="E425" s="241" t="s">
        <v>1</v>
      </c>
      <c r="F425" s="242" t="s">
        <v>594</v>
      </c>
      <c r="G425" s="240"/>
      <c r="H425" s="243">
        <v>17.280000000000001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138</v>
      </c>
      <c r="AU425" s="249" t="s">
        <v>88</v>
      </c>
      <c r="AV425" s="13" t="s">
        <v>88</v>
      </c>
      <c r="AW425" s="13" t="s">
        <v>34</v>
      </c>
      <c r="AX425" s="13" t="s">
        <v>78</v>
      </c>
      <c r="AY425" s="249" t="s">
        <v>125</v>
      </c>
    </row>
    <row r="426" s="13" customFormat="1">
      <c r="A426" s="13"/>
      <c r="B426" s="239"/>
      <c r="C426" s="240"/>
      <c r="D426" s="232" t="s">
        <v>138</v>
      </c>
      <c r="E426" s="241" t="s">
        <v>1</v>
      </c>
      <c r="F426" s="242" t="s">
        <v>595</v>
      </c>
      <c r="G426" s="240"/>
      <c r="H426" s="243">
        <v>22.399999999999999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138</v>
      </c>
      <c r="AU426" s="249" t="s">
        <v>88</v>
      </c>
      <c r="AV426" s="13" t="s">
        <v>88</v>
      </c>
      <c r="AW426" s="13" t="s">
        <v>34</v>
      </c>
      <c r="AX426" s="13" t="s">
        <v>78</v>
      </c>
      <c r="AY426" s="249" t="s">
        <v>125</v>
      </c>
    </row>
    <row r="427" s="13" customFormat="1">
      <c r="A427" s="13"/>
      <c r="B427" s="239"/>
      <c r="C427" s="240"/>
      <c r="D427" s="232" t="s">
        <v>138</v>
      </c>
      <c r="E427" s="241" t="s">
        <v>1</v>
      </c>
      <c r="F427" s="242" t="s">
        <v>596</v>
      </c>
      <c r="G427" s="240"/>
      <c r="H427" s="243">
        <v>59.520000000000003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138</v>
      </c>
      <c r="AU427" s="249" t="s">
        <v>88</v>
      </c>
      <c r="AV427" s="13" t="s">
        <v>88</v>
      </c>
      <c r="AW427" s="13" t="s">
        <v>34</v>
      </c>
      <c r="AX427" s="13" t="s">
        <v>78</v>
      </c>
      <c r="AY427" s="249" t="s">
        <v>125</v>
      </c>
    </row>
    <row r="428" s="13" customFormat="1">
      <c r="A428" s="13"/>
      <c r="B428" s="239"/>
      <c r="C428" s="240"/>
      <c r="D428" s="232" t="s">
        <v>138</v>
      </c>
      <c r="E428" s="241" t="s">
        <v>1</v>
      </c>
      <c r="F428" s="242" t="s">
        <v>597</v>
      </c>
      <c r="G428" s="240"/>
      <c r="H428" s="243">
        <v>110.84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138</v>
      </c>
      <c r="AU428" s="249" t="s">
        <v>88</v>
      </c>
      <c r="AV428" s="13" t="s">
        <v>88</v>
      </c>
      <c r="AW428" s="13" t="s">
        <v>34</v>
      </c>
      <c r="AX428" s="13" t="s">
        <v>78</v>
      </c>
      <c r="AY428" s="249" t="s">
        <v>125</v>
      </c>
    </row>
    <row r="429" s="13" customFormat="1">
      <c r="A429" s="13"/>
      <c r="B429" s="239"/>
      <c r="C429" s="240"/>
      <c r="D429" s="232" t="s">
        <v>138</v>
      </c>
      <c r="E429" s="241" t="s">
        <v>1</v>
      </c>
      <c r="F429" s="242" t="s">
        <v>598</v>
      </c>
      <c r="G429" s="240"/>
      <c r="H429" s="243">
        <v>119.31999999999999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138</v>
      </c>
      <c r="AU429" s="249" t="s">
        <v>88</v>
      </c>
      <c r="AV429" s="13" t="s">
        <v>88</v>
      </c>
      <c r="AW429" s="13" t="s">
        <v>34</v>
      </c>
      <c r="AX429" s="13" t="s">
        <v>78</v>
      </c>
      <c r="AY429" s="249" t="s">
        <v>125</v>
      </c>
    </row>
    <row r="430" s="13" customFormat="1">
      <c r="A430" s="13"/>
      <c r="B430" s="239"/>
      <c r="C430" s="240"/>
      <c r="D430" s="232" t="s">
        <v>138</v>
      </c>
      <c r="E430" s="241" t="s">
        <v>1</v>
      </c>
      <c r="F430" s="242" t="s">
        <v>599</v>
      </c>
      <c r="G430" s="240"/>
      <c r="H430" s="243">
        <v>7.6799999999999997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138</v>
      </c>
      <c r="AU430" s="249" t="s">
        <v>88</v>
      </c>
      <c r="AV430" s="13" t="s">
        <v>88</v>
      </c>
      <c r="AW430" s="13" t="s">
        <v>34</v>
      </c>
      <c r="AX430" s="13" t="s">
        <v>78</v>
      </c>
      <c r="AY430" s="249" t="s">
        <v>125</v>
      </c>
    </row>
    <row r="431" s="13" customFormat="1">
      <c r="A431" s="13"/>
      <c r="B431" s="239"/>
      <c r="C431" s="240"/>
      <c r="D431" s="232" t="s">
        <v>138</v>
      </c>
      <c r="E431" s="241" t="s">
        <v>1</v>
      </c>
      <c r="F431" s="242" t="s">
        <v>600</v>
      </c>
      <c r="G431" s="240"/>
      <c r="H431" s="243">
        <v>18.199999999999999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138</v>
      </c>
      <c r="AU431" s="249" t="s">
        <v>88</v>
      </c>
      <c r="AV431" s="13" t="s">
        <v>88</v>
      </c>
      <c r="AW431" s="13" t="s">
        <v>34</v>
      </c>
      <c r="AX431" s="13" t="s">
        <v>78</v>
      </c>
      <c r="AY431" s="249" t="s">
        <v>125</v>
      </c>
    </row>
    <row r="432" s="16" customFormat="1">
      <c r="A432" s="16"/>
      <c r="B432" s="281"/>
      <c r="C432" s="282"/>
      <c r="D432" s="232" t="s">
        <v>138</v>
      </c>
      <c r="E432" s="283" t="s">
        <v>1</v>
      </c>
      <c r="F432" s="284" t="s">
        <v>587</v>
      </c>
      <c r="G432" s="282"/>
      <c r="H432" s="285">
        <v>900.35000000000002</v>
      </c>
      <c r="I432" s="286"/>
      <c r="J432" s="282"/>
      <c r="K432" s="282"/>
      <c r="L432" s="287"/>
      <c r="M432" s="288"/>
      <c r="N432" s="289"/>
      <c r="O432" s="289"/>
      <c r="P432" s="289"/>
      <c r="Q432" s="289"/>
      <c r="R432" s="289"/>
      <c r="S432" s="289"/>
      <c r="T432" s="290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91" t="s">
        <v>138</v>
      </c>
      <c r="AU432" s="291" t="s">
        <v>88</v>
      </c>
      <c r="AV432" s="16" t="s">
        <v>146</v>
      </c>
      <c r="AW432" s="16" t="s">
        <v>34</v>
      </c>
      <c r="AX432" s="16" t="s">
        <v>78</v>
      </c>
      <c r="AY432" s="291" t="s">
        <v>125</v>
      </c>
    </row>
    <row r="433" s="15" customFormat="1">
      <c r="A433" s="15"/>
      <c r="B433" s="271"/>
      <c r="C433" s="272"/>
      <c r="D433" s="232" t="s">
        <v>138</v>
      </c>
      <c r="E433" s="273" t="s">
        <v>1</v>
      </c>
      <c r="F433" s="274" t="s">
        <v>601</v>
      </c>
      <c r="G433" s="272"/>
      <c r="H433" s="273" t="s">
        <v>1</v>
      </c>
      <c r="I433" s="275"/>
      <c r="J433" s="272"/>
      <c r="K433" s="272"/>
      <c r="L433" s="276"/>
      <c r="M433" s="277"/>
      <c r="N433" s="278"/>
      <c r="O433" s="278"/>
      <c r="P433" s="278"/>
      <c r="Q433" s="278"/>
      <c r="R433" s="278"/>
      <c r="S433" s="278"/>
      <c r="T433" s="279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80" t="s">
        <v>138</v>
      </c>
      <c r="AU433" s="280" t="s">
        <v>88</v>
      </c>
      <c r="AV433" s="15" t="s">
        <v>86</v>
      </c>
      <c r="AW433" s="15" t="s">
        <v>34</v>
      </c>
      <c r="AX433" s="15" t="s">
        <v>78</v>
      </c>
      <c r="AY433" s="280" t="s">
        <v>125</v>
      </c>
    </row>
    <row r="434" s="13" customFormat="1">
      <c r="A434" s="13"/>
      <c r="B434" s="239"/>
      <c r="C434" s="240"/>
      <c r="D434" s="232" t="s">
        <v>138</v>
      </c>
      <c r="E434" s="241" t="s">
        <v>1</v>
      </c>
      <c r="F434" s="242" t="s">
        <v>602</v>
      </c>
      <c r="G434" s="240"/>
      <c r="H434" s="243">
        <v>4.5599999999999996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138</v>
      </c>
      <c r="AU434" s="249" t="s">
        <v>88</v>
      </c>
      <c r="AV434" s="13" t="s">
        <v>88</v>
      </c>
      <c r="AW434" s="13" t="s">
        <v>34</v>
      </c>
      <c r="AX434" s="13" t="s">
        <v>78</v>
      </c>
      <c r="AY434" s="249" t="s">
        <v>125</v>
      </c>
    </row>
    <row r="435" s="13" customFormat="1">
      <c r="A435" s="13"/>
      <c r="B435" s="239"/>
      <c r="C435" s="240"/>
      <c r="D435" s="232" t="s">
        <v>138</v>
      </c>
      <c r="E435" s="241" t="s">
        <v>1</v>
      </c>
      <c r="F435" s="242" t="s">
        <v>603</v>
      </c>
      <c r="G435" s="240"/>
      <c r="H435" s="243">
        <v>8.4000000000000004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138</v>
      </c>
      <c r="AU435" s="249" t="s">
        <v>88</v>
      </c>
      <c r="AV435" s="13" t="s">
        <v>88</v>
      </c>
      <c r="AW435" s="13" t="s">
        <v>34</v>
      </c>
      <c r="AX435" s="13" t="s">
        <v>78</v>
      </c>
      <c r="AY435" s="249" t="s">
        <v>125</v>
      </c>
    </row>
    <row r="436" s="16" customFormat="1">
      <c r="A436" s="16"/>
      <c r="B436" s="281"/>
      <c r="C436" s="282"/>
      <c r="D436" s="232" t="s">
        <v>138</v>
      </c>
      <c r="E436" s="283" t="s">
        <v>1</v>
      </c>
      <c r="F436" s="284" t="s">
        <v>587</v>
      </c>
      <c r="G436" s="282"/>
      <c r="H436" s="285">
        <v>12.960000000000001</v>
      </c>
      <c r="I436" s="286"/>
      <c r="J436" s="282"/>
      <c r="K436" s="282"/>
      <c r="L436" s="287"/>
      <c r="M436" s="288"/>
      <c r="N436" s="289"/>
      <c r="O436" s="289"/>
      <c r="P436" s="289"/>
      <c r="Q436" s="289"/>
      <c r="R436" s="289"/>
      <c r="S436" s="289"/>
      <c r="T436" s="290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91" t="s">
        <v>138</v>
      </c>
      <c r="AU436" s="291" t="s">
        <v>88</v>
      </c>
      <c r="AV436" s="16" t="s">
        <v>146</v>
      </c>
      <c r="AW436" s="16" t="s">
        <v>34</v>
      </c>
      <c r="AX436" s="16" t="s">
        <v>78</v>
      </c>
      <c r="AY436" s="291" t="s">
        <v>125</v>
      </c>
    </row>
    <row r="437" s="14" customFormat="1">
      <c r="A437" s="14"/>
      <c r="B437" s="250"/>
      <c r="C437" s="251"/>
      <c r="D437" s="232" t="s">
        <v>138</v>
      </c>
      <c r="E437" s="252" t="s">
        <v>1</v>
      </c>
      <c r="F437" s="253" t="s">
        <v>180</v>
      </c>
      <c r="G437" s="251"/>
      <c r="H437" s="254">
        <v>1185.5649999999998</v>
      </c>
      <c r="I437" s="255"/>
      <c r="J437" s="251"/>
      <c r="K437" s="251"/>
      <c r="L437" s="256"/>
      <c r="M437" s="257"/>
      <c r="N437" s="258"/>
      <c r="O437" s="258"/>
      <c r="P437" s="258"/>
      <c r="Q437" s="258"/>
      <c r="R437" s="258"/>
      <c r="S437" s="258"/>
      <c r="T437" s="259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0" t="s">
        <v>138</v>
      </c>
      <c r="AU437" s="260" t="s">
        <v>88</v>
      </c>
      <c r="AV437" s="14" t="s">
        <v>132</v>
      </c>
      <c r="AW437" s="14" t="s">
        <v>34</v>
      </c>
      <c r="AX437" s="14" t="s">
        <v>86</v>
      </c>
      <c r="AY437" s="260" t="s">
        <v>125</v>
      </c>
    </row>
    <row r="438" s="2" customFormat="1" ht="16.5" customHeight="1">
      <c r="A438" s="39"/>
      <c r="B438" s="40"/>
      <c r="C438" s="219" t="s">
        <v>604</v>
      </c>
      <c r="D438" s="219" t="s">
        <v>127</v>
      </c>
      <c r="E438" s="220" t="s">
        <v>605</v>
      </c>
      <c r="F438" s="221" t="s">
        <v>606</v>
      </c>
      <c r="G438" s="222" t="s">
        <v>253</v>
      </c>
      <c r="H438" s="223">
        <v>10670.084999999999</v>
      </c>
      <c r="I438" s="224"/>
      <c r="J438" s="225">
        <f>ROUND(I438*H438,2)</f>
        <v>0</v>
      </c>
      <c r="K438" s="221" t="s">
        <v>131</v>
      </c>
      <c r="L438" s="45"/>
      <c r="M438" s="226" t="s">
        <v>1</v>
      </c>
      <c r="N438" s="227" t="s">
        <v>43</v>
      </c>
      <c r="O438" s="92"/>
      <c r="P438" s="228">
        <f>O438*H438</f>
        <v>0</v>
      </c>
      <c r="Q438" s="228">
        <v>0</v>
      </c>
      <c r="R438" s="228">
        <f>Q438*H438</f>
        <v>0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132</v>
      </c>
      <c r="AT438" s="230" t="s">
        <v>127</v>
      </c>
      <c r="AU438" s="230" t="s">
        <v>88</v>
      </c>
      <c r="AY438" s="18" t="s">
        <v>125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86</v>
      </c>
      <c r="BK438" s="231">
        <f>ROUND(I438*H438,2)</f>
        <v>0</v>
      </c>
      <c r="BL438" s="18" t="s">
        <v>132</v>
      </c>
      <c r="BM438" s="230" t="s">
        <v>607</v>
      </c>
    </row>
    <row r="439" s="2" customFormat="1">
      <c r="A439" s="39"/>
      <c r="B439" s="40"/>
      <c r="C439" s="41"/>
      <c r="D439" s="232" t="s">
        <v>134</v>
      </c>
      <c r="E439" s="41"/>
      <c r="F439" s="233" t="s">
        <v>608</v>
      </c>
      <c r="G439" s="41"/>
      <c r="H439" s="41"/>
      <c r="I439" s="234"/>
      <c r="J439" s="41"/>
      <c r="K439" s="41"/>
      <c r="L439" s="45"/>
      <c r="M439" s="235"/>
      <c r="N439" s="236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134</v>
      </c>
      <c r="AU439" s="18" t="s">
        <v>88</v>
      </c>
    </row>
    <row r="440" s="2" customFormat="1">
      <c r="A440" s="39"/>
      <c r="B440" s="40"/>
      <c r="C440" s="41"/>
      <c r="D440" s="237" t="s">
        <v>136</v>
      </c>
      <c r="E440" s="41"/>
      <c r="F440" s="238" t="s">
        <v>609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136</v>
      </c>
      <c r="AU440" s="18" t="s">
        <v>88</v>
      </c>
    </row>
    <row r="441" s="13" customFormat="1">
      <c r="A441" s="13"/>
      <c r="B441" s="239"/>
      <c r="C441" s="240"/>
      <c r="D441" s="232" t="s">
        <v>138</v>
      </c>
      <c r="E441" s="241" t="s">
        <v>1</v>
      </c>
      <c r="F441" s="242" t="s">
        <v>610</v>
      </c>
      <c r="G441" s="240"/>
      <c r="H441" s="243">
        <v>10670.084999999999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138</v>
      </c>
      <c r="AU441" s="249" t="s">
        <v>88</v>
      </c>
      <c r="AV441" s="13" t="s">
        <v>88</v>
      </c>
      <c r="AW441" s="13" t="s">
        <v>34</v>
      </c>
      <c r="AX441" s="13" t="s">
        <v>86</v>
      </c>
      <c r="AY441" s="249" t="s">
        <v>125</v>
      </c>
    </row>
    <row r="442" s="2" customFormat="1" ht="24.15" customHeight="1">
      <c r="A442" s="39"/>
      <c r="B442" s="40"/>
      <c r="C442" s="219" t="s">
        <v>611</v>
      </c>
      <c r="D442" s="219" t="s">
        <v>127</v>
      </c>
      <c r="E442" s="220" t="s">
        <v>612</v>
      </c>
      <c r="F442" s="221" t="s">
        <v>613</v>
      </c>
      <c r="G442" s="222" t="s">
        <v>253</v>
      </c>
      <c r="H442" s="223">
        <v>272.255</v>
      </c>
      <c r="I442" s="224"/>
      <c r="J442" s="225">
        <f>ROUND(I442*H442,2)</f>
        <v>0</v>
      </c>
      <c r="K442" s="221" t="s">
        <v>131</v>
      </c>
      <c r="L442" s="45"/>
      <c r="M442" s="226" t="s">
        <v>1</v>
      </c>
      <c r="N442" s="227" t="s">
        <v>43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132</v>
      </c>
      <c r="AT442" s="230" t="s">
        <v>127</v>
      </c>
      <c r="AU442" s="230" t="s">
        <v>88</v>
      </c>
      <c r="AY442" s="18" t="s">
        <v>125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86</v>
      </c>
      <c r="BK442" s="231">
        <f>ROUND(I442*H442,2)</f>
        <v>0</v>
      </c>
      <c r="BL442" s="18" t="s">
        <v>132</v>
      </c>
      <c r="BM442" s="230" t="s">
        <v>614</v>
      </c>
    </row>
    <row r="443" s="2" customFormat="1">
      <c r="A443" s="39"/>
      <c r="B443" s="40"/>
      <c r="C443" s="41"/>
      <c r="D443" s="232" t="s">
        <v>134</v>
      </c>
      <c r="E443" s="41"/>
      <c r="F443" s="233" t="s">
        <v>615</v>
      </c>
      <c r="G443" s="41"/>
      <c r="H443" s="41"/>
      <c r="I443" s="234"/>
      <c r="J443" s="41"/>
      <c r="K443" s="41"/>
      <c r="L443" s="45"/>
      <c r="M443" s="235"/>
      <c r="N443" s="236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134</v>
      </c>
      <c r="AU443" s="18" t="s">
        <v>88</v>
      </c>
    </row>
    <row r="444" s="2" customFormat="1">
      <c r="A444" s="39"/>
      <c r="B444" s="40"/>
      <c r="C444" s="41"/>
      <c r="D444" s="237" t="s">
        <v>136</v>
      </c>
      <c r="E444" s="41"/>
      <c r="F444" s="238" t="s">
        <v>616</v>
      </c>
      <c r="G444" s="41"/>
      <c r="H444" s="41"/>
      <c r="I444" s="234"/>
      <c r="J444" s="41"/>
      <c r="K444" s="41"/>
      <c r="L444" s="45"/>
      <c r="M444" s="235"/>
      <c r="N444" s="236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136</v>
      </c>
      <c r="AU444" s="18" t="s">
        <v>88</v>
      </c>
    </row>
    <row r="445" s="13" customFormat="1">
      <c r="A445" s="13"/>
      <c r="B445" s="239"/>
      <c r="C445" s="240"/>
      <c r="D445" s="232" t="s">
        <v>138</v>
      </c>
      <c r="E445" s="241" t="s">
        <v>1</v>
      </c>
      <c r="F445" s="242" t="s">
        <v>617</v>
      </c>
      <c r="G445" s="240"/>
      <c r="H445" s="243">
        <v>272.255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138</v>
      </c>
      <c r="AU445" s="249" t="s">
        <v>88</v>
      </c>
      <c r="AV445" s="13" t="s">
        <v>88</v>
      </c>
      <c r="AW445" s="13" t="s">
        <v>34</v>
      </c>
      <c r="AX445" s="13" t="s">
        <v>86</v>
      </c>
      <c r="AY445" s="249" t="s">
        <v>125</v>
      </c>
    </row>
    <row r="446" s="2" customFormat="1" ht="24.15" customHeight="1">
      <c r="A446" s="39"/>
      <c r="B446" s="40"/>
      <c r="C446" s="219" t="s">
        <v>618</v>
      </c>
      <c r="D446" s="219" t="s">
        <v>127</v>
      </c>
      <c r="E446" s="220" t="s">
        <v>619</v>
      </c>
      <c r="F446" s="221" t="s">
        <v>620</v>
      </c>
      <c r="G446" s="222" t="s">
        <v>253</v>
      </c>
      <c r="H446" s="223">
        <v>900.35000000000002</v>
      </c>
      <c r="I446" s="224"/>
      <c r="J446" s="225">
        <f>ROUND(I446*H446,2)</f>
        <v>0</v>
      </c>
      <c r="K446" s="221" t="s">
        <v>131</v>
      </c>
      <c r="L446" s="45"/>
      <c r="M446" s="226" t="s">
        <v>1</v>
      </c>
      <c r="N446" s="227" t="s">
        <v>43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132</v>
      </c>
      <c r="AT446" s="230" t="s">
        <v>127</v>
      </c>
      <c r="AU446" s="230" t="s">
        <v>88</v>
      </c>
      <c r="AY446" s="18" t="s">
        <v>125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86</v>
      </c>
      <c r="BK446" s="231">
        <f>ROUND(I446*H446,2)</f>
        <v>0</v>
      </c>
      <c r="BL446" s="18" t="s">
        <v>132</v>
      </c>
      <c r="BM446" s="230" t="s">
        <v>621</v>
      </c>
    </row>
    <row r="447" s="2" customFormat="1">
      <c r="A447" s="39"/>
      <c r="B447" s="40"/>
      <c r="C447" s="41"/>
      <c r="D447" s="232" t="s">
        <v>134</v>
      </c>
      <c r="E447" s="41"/>
      <c r="F447" s="233" t="s">
        <v>255</v>
      </c>
      <c r="G447" s="41"/>
      <c r="H447" s="41"/>
      <c r="I447" s="234"/>
      <c r="J447" s="41"/>
      <c r="K447" s="41"/>
      <c r="L447" s="45"/>
      <c r="M447" s="235"/>
      <c r="N447" s="236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134</v>
      </c>
      <c r="AU447" s="18" t="s">
        <v>88</v>
      </c>
    </row>
    <row r="448" s="2" customFormat="1">
      <c r="A448" s="39"/>
      <c r="B448" s="40"/>
      <c r="C448" s="41"/>
      <c r="D448" s="237" t="s">
        <v>136</v>
      </c>
      <c r="E448" s="41"/>
      <c r="F448" s="238" t="s">
        <v>622</v>
      </c>
      <c r="G448" s="41"/>
      <c r="H448" s="41"/>
      <c r="I448" s="234"/>
      <c r="J448" s="41"/>
      <c r="K448" s="41"/>
      <c r="L448" s="45"/>
      <c r="M448" s="235"/>
      <c r="N448" s="236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136</v>
      </c>
      <c r="AU448" s="18" t="s">
        <v>88</v>
      </c>
    </row>
    <row r="449" s="13" customFormat="1">
      <c r="A449" s="13"/>
      <c r="B449" s="239"/>
      <c r="C449" s="240"/>
      <c r="D449" s="232" t="s">
        <v>138</v>
      </c>
      <c r="E449" s="241" t="s">
        <v>1</v>
      </c>
      <c r="F449" s="242" t="s">
        <v>623</v>
      </c>
      <c r="G449" s="240"/>
      <c r="H449" s="243">
        <v>900.35000000000002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138</v>
      </c>
      <c r="AU449" s="249" t="s">
        <v>88</v>
      </c>
      <c r="AV449" s="13" t="s">
        <v>88</v>
      </c>
      <c r="AW449" s="13" t="s">
        <v>34</v>
      </c>
      <c r="AX449" s="13" t="s">
        <v>86</v>
      </c>
      <c r="AY449" s="249" t="s">
        <v>125</v>
      </c>
    </row>
    <row r="450" s="2" customFormat="1" ht="24.15" customHeight="1">
      <c r="A450" s="39"/>
      <c r="B450" s="40"/>
      <c r="C450" s="219" t="s">
        <v>624</v>
      </c>
      <c r="D450" s="219" t="s">
        <v>127</v>
      </c>
      <c r="E450" s="220" t="s">
        <v>625</v>
      </c>
      <c r="F450" s="221" t="s">
        <v>626</v>
      </c>
      <c r="G450" s="222" t="s">
        <v>253</v>
      </c>
      <c r="H450" s="223">
        <v>12.960000000000001</v>
      </c>
      <c r="I450" s="224"/>
      <c r="J450" s="225">
        <f>ROUND(I450*H450,2)</f>
        <v>0</v>
      </c>
      <c r="K450" s="221" t="s">
        <v>131</v>
      </c>
      <c r="L450" s="45"/>
      <c r="M450" s="226" t="s">
        <v>1</v>
      </c>
      <c r="N450" s="227" t="s">
        <v>43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132</v>
      </c>
      <c r="AT450" s="230" t="s">
        <v>127</v>
      </c>
      <c r="AU450" s="230" t="s">
        <v>88</v>
      </c>
      <c r="AY450" s="18" t="s">
        <v>125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86</v>
      </c>
      <c r="BK450" s="231">
        <f>ROUND(I450*H450,2)</f>
        <v>0</v>
      </c>
      <c r="BL450" s="18" t="s">
        <v>132</v>
      </c>
      <c r="BM450" s="230" t="s">
        <v>627</v>
      </c>
    </row>
    <row r="451" s="2" customFormat="1">
      <c r="A451" s="39"/>
      <c r="B451" s="40"/>
      <c r="C451" s="41"/>
      <c r="D451" s="232" t="s">
        <v>134</v>
      </c>
      <c r="E451" s="41"/>
      <c r="F451" s="233" t="s">
        <v>628</v>
      </c>
      <c r="G451" s="41"/>
      <c r="H451" s="41"/>
      <c r="I451" s="234"/>
      <c r="J451" s="41"/>
      <c r="K451" s="41"/>
      <c r="L451" s="45"/>
      <c r="M451" s="235"/>
      <c r="N451" s="236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134</v>
      </c>
      <c r="AU451" s="18" t="s">
        <v>88</v>
      </c>
    </row>
    <row r="452" s="2" customFormat="1">
      <c r="A452" s="39"/>
      <c r="B452" s="40"/>
      <c r="C452" s="41"/>
      <c r="D452" s="237" t="s">
        <v>136</v>
      </c>
      <c r="E452" s="41"/>
      <c r="F452" s="238" t="s">
        <v>629</v>
      </c>
      <c r="G452" s="41"/>
      <c r="H452" s="41"/>
      <c r="I452" s="234"/>
      <c r="J452" s="41"/>
      <c r="K452" s="41"/>
      <c r="L452" s="45"/>
      <c r="M452" s="235"/>
      <c r="N452" s="236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136</v>
      </c>
      <c r="AU452" s="18" t="s">
        <v>88</v>
      </c>
    </row>
    <row r="453" s="13" customFormat="1">
      <c r="A453" s="13"/>
      <c r="B453" s="239"/>
      <c r="C453" s="240"/>
      <c r="D453" s="232" t="s">
        <v>138</v>
      </c>
      <c r="E453" s="241" t="s">
        <v>1</v>
      </c>
      <c r="F453" s="242" t="s">
        <v>630</v>
      </c>
      <c r="G453" s="240"/>
      <c r="H453" s="243">
        <v>12.960000000000001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138</v>
      </c>
      <c r="AU453" s="249" t="s">
        <v>88</v>
      </c>
      <c r="AV453" s="13" t="s">
        <v>88</v>
      </c>
      <c r="AW453" s="13" t="s">
        <v>34</v>
      </c>
      <c r="AX453" s="13" t="s">
        <v>86</v>
      </c>
      <c r="AY453" s="249" t="s">
        <v>125</v>
      </c>
    </row>
    <row r="454" s="12" customFormat="1" ht="22.8" customHeight="1">
      <c r="A454" s="12"/>
      <c r="B454" s="203"/>
      <c r="C454" s="204"/>
      <c r="D454" s="205" t="s">
        <v>77</v>
      </c>
      <c r="E454" s="217" t="s">
        <v>631</v>
      </c>
      <c r="F454" s="217" t="s">
        <v>632</v>
      </c>
      <c r="G454" s="204"/>
      <c r="H454" s="204"/>
      <c r="I454" s="207"/>
      <c r="J454" s="218">
        <f>BK454</f>
        <v>0</v>
      </c>
      <c r="K454" s="204"/>
      <c r="L454" s="209"/>
      <c r="M454" s="210"/>
      <c r="N454" s="211"/>
      <c r="O454" s="211"/>
      <c r="P454" s="212">
        <f>SUM(P455:P457)</f>
        <v>0</v>
      </c>
      <c r="Q454" s="211"/>
      <c r="R454" s="212">
        <f>SUM(R455:R457)</f>
        <v>0</v>
      </c>
      <c r="S454" s="211"/>
      <c r="T454" s="213">
        <f>SUM(T455:T457)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14" t="s">
        <v>86</v>
      </c>
      <c r="AT454" s="215" t="s">
        <v>77</v>
      </c>
      <c r="AU454" s="215" t="s">
        <v>86</v>
      </c>
      <c r="AY454" s="214" t="s">
        <v>125</v>
      </c>
      <c r="BK454" s="216">
        <f>SUM(BK455:BK457)</f>
        <v>0</v>
      </c>
    </row>
    <row r="455" s="2" customFormat="1" ht="16.5" customHeight="1">
      <c r="A455" s="39"/>
      <c r="B455" s="40"/>
      <c r="C455" s="219" t="s">
        <v>633</v>
      </c>
      <c r="D455" s="219" t="s">
        <v>127</v>
      </c>
      <c r="E455" s="220" t="s">
        <v>634</v>
      </c>
      <c r="F455" s="221" t="s">
        <v>635</v>
      </c>
      <c r="G455" s="222" t="s">
        <v>253</v>
      </c>
      <c r="H455" s="223">
        <v>742.03899999999999</v>
      </c>
      <c r="I455" s="224"/>
      <c r="J455" s="225">
        <f>ROUND(I455*H455,2)</f>
        <v>0</v>
      </c>
      <c r="K455" s="221" t="s">
        <v>131</v>
      </c>
      <c r="L455" s="45"/>
      <c r="M455" s="226" t="s">
        <v>1</v>
      </c>
      <c r="N455" s="227" t="s">
        <v>43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132</v>
      </c>
      <c r="AT455" s="230" t="s">
        <v>127</v>
      </c>
      <c r="AU455" s="230" t="s">
        <v>88</v>
      </c>
      <c r="AY455" s="18" t="s">
        <v>125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86</v>
      </c>
      <c r="BK455" s="231">
        <f>ROUND(I455*H455,2)</f>
        <v>0</v>
      </c>
      <c r="BL455" s="18" t="s">
        <v>132</v>
      </c>
      <c r="BM455" s="230" t="s">
        <v>636</v>
      </c>
    </row>
    <row r="456" s="2" customFormat="1">
      <c r="A456" s="39"/>
      <c r="B456" s="40"/>
      <c r="C456" s="41"/>
      <c r="D456" s="232" t="s">
        <v>134</v>
      </c>
      <c r="E456" s="41"/>
      <c r="F456" s="233" t="s">
        <v>637</v>
      </c>
      <c r="G456" s="41"/>
      <c r="H456" s="41"/>
      <c r="I456" s="234"/>
      <c r="J456" s="41"/>
      <c r="K456" s="41"/>
      <c r="L456" s="45"/>
      <c r="M456" s="235"/>
      <c r="N456" s="236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134</v>
      </c>
      <c r="AU456" s="18" t="s">
        <v>88</v>
      </c>
    </row>
    <row r="457" s="2" customFormat="1">
      <c r="A457" s="39"/>
      <c r="B457" s="40"/>
      <c r="C457" s="41"/>
      <c r="D457" s="237" t="s">
        <v>136</v>
      </c>
      <c r="E457" s="41"/>
      <c r="F457" s="238" t="s">
        <v>638</v>
      </c>
      <c r="G457" s="41"/>
      <c r="H457" s="41"/>
      <c r="I457" s="234"/>
      <c r="J457" s="41"/>
      <c r="K457" s="41"/>
      <c r="L457" s="45"/>
      <c r="M457" s="235"/>
      <c r="N457" s="236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136</v>
      </c>
      <c r="AU457" s="18" t="s">
        <v>88</v>
      </c>
    </row>
    <row r="458" s="12" customFormat="1" ht="25.92" customHeight="1">
      <c r="A458" s="12"/>
      <c r="B458" s="203"/>
      <c r="C458" s="204"/>
      <c r="D458" s="205" t="s">
        <v>77</v>
      </c>
      <c r="E458" s="206" t="s">
        <v>639</v>
      </c>
      <c r="F458" s="206" t="s">
        <v>640</v>
      </c>
      <c r="G458" s="204"/>
      <c r="H458" s="204"/>
      <c r="I458" s="207"/>
      <c r="J458" s="208">
        <f>BK458</f>
        <v>0</v>
      </c>
      <c r="K458" s="204"/>
      <c r="L458" s="209"/>
      <c r="M458" s="210"/>
      <c r="N458" s="211"/>
      <c r="O458" s="211"/>
      <c r="P458" s="212">
        <f>P459</f>
        <v>0</v>
      </c>
      <c r="Q458" s="211"/>
      <c r="R458" s="212">
        <f>R459</f>
        <v>0.11840000000000001</v>
      </c>
      <c r="S458" s="211"/>
      <c r="T458" s="213">
        <f>T459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4" t="s">
        <v>88</v>
      </c>
      <c r="AT458" s="215" t="s">
        <v>77</v>
      </c>
      <c r="AU458" s="215" t="s">
        <v>78</v>
      </c>
      <c r="AY458" s="214" t="s">
        <v>125</v>
      </c>
      <c r="BK458" s="216">
        <f>BK459</f>
        <v>0</v>
      </c>
    </row>
    <row r="459" s="12" customFormat="1" ht="22.8" customHeight="1">
      <c r="A459" s="12"/>
      <c r="B459" s="203"/>
      <c r="C459" s="204"/>
      <c r="D459" s="205" t="s">
        <v>77</v>
      </c>
      <c r="E459" s="217" t="s">
        <v>641</v>
      </c>
      <c r="F459" s="217" t="s">
        <v>642</v>
      </c>
      <c r="G459" s="204"/>
      <c r="H459" s="204"/>
      <c r="I459" s="207"/>
      <c r="J459" s="218">
        <f>BK459</f>
        <v>0</v>
      </c>
      <c r="K459" s="204"/>
      <c r="L459" s="209"/>
      <c r="M459" s="210"/>
      <c r="N459" s="211"/>
      <c r="O459" s="211"/>
      <c r="P459" s="212">
        <f>SUM(P460:P463)</f>
        <v>0</v>
      </c>
      <c r="Q459" s="211"/>
      <c r="R459" s="212">
        <f>SUM(R460:R463)</f>
        <v>0.11840000000000001</v>
      </c>
      <c r="S459" s="211"/>
      <c r="T459" s="213">
        <f>SUM(T460:T463)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4" t="s">
        <v>88</v>
      </c>
      <c r="AT459" s="215" t="s">
        <v>77</v>
      </c>
      <c r="AU459" s="215" t="s">
        <v>86</v>
      </c>
      <c r="AY459" s="214" t="s">
        <v>125</v>
      </c>
      <c r="BK459" s="216">
        <f>SUM(BK460:BK463)</f>
        <v>0</v>
      </c>
    </row>
    <row r="460" s="2" customFormat="1" ht="16.5" customHeight="1">
      <c r="A460" s="39"/>
      <c r="B460" s="40"/>
      <c r="C460" s="219" t="s">
        <v>643</v>
      </c>
      <c r="D460" s="219" t="s">
        <v>127</v>
      </c>
      <c r="E460" s="220" t="s">
        <v>644</v>
      </c>
      <c r="F460" s="221" t="s">
        <v>645</v>
      </c>
      <c r="G460" s="222" t="s">
        <v>130</v>
      </c>
      <c r="H460" s="223">
        <v>148</v>
      </c>
      <c r="I460" s="224"/>
      <c r="J460" s="225">
        <f>ROUND(I460*H460,2)</f>
        <v>0</v>
      </c>
      <c r="K460" s="221" t="s">
        <v>131</v>
      </c>
      <c r="L460" s="45"/>
      <c r="M460" s="226" t="s">
        <v>1</v>
      </c>
      <c r="N460" s="227" t="s">
        <v>43</v>
      </c>
      <c r="O460" s="92"/>
      <c r="P460" s="228">
        <f>O460*H460</f>
        <v>0</v>
      </c>
      <c r="Q460" s="228">
        <v>0.00080000000000000004</v>
      </c>
      <c r="R460" s="228">
        <f>Q460*H460</f>
        <v>0.11840000000000001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250</v>
      </c>
      <c r="AT460" s="230" t="s">
        <v>127</v>
      </c>
      <c r="AU460" s="230" t="s">
        <v>88</v>
      </c>
      <c r="AY460" s="18" t="s">
        <v>125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86</v>
      </c>
      <c r="BK460" s="231">
        <f>ROUND(I460*H460,2)</f>
        <v>0</v>
      </c>
      <c r="BL460" s="18" t="s">
        <v>250</v>
      </c>
      <c r="BM460" s="230" t="s">
        <v>646</v>
      </c>
    </row>
    <row r="461" s="2" customFormat="1">
      <c r="A461" s="39"/>
      <c r="B461" s="40"/>
      <c r="C461" s="41"/>
      <c r="D461" s="232" t="s">
        <v>134</v>
      </c>
      <c r="E461" s="41"/>
      <c r="F461" s="233" t="s">
        <v>647</v>
      </c>
      <c r="G461" s="41"/>
      <c r="H461" s="41"/>
      <c r="I461" s="234"/>
      <c r="J461" s="41"/>
      <c r="K461" s="41"/>
      <c r="L461" s="45"/>
      <c r="M461" s="235"/>
      <c r="N461" s="236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134</v>
      </c>
      <c r="AU461" s="18" t="s">
        <v>88</v>
      </c>
    </row>
    <row r="462" s="2" customFormat="1">
      <c r="A462" s="39"/>
      <c r="B462" s="40"/>
      <c r="C462" s="41"/>
      <c r="D462" s="237" t="s">
        <v>136</v>
      </c>
      <c r="E462" s="41"/>
      <c r="F462" s="238" t="s">
        <v>648</v>
      </c>
      <c r="G462" s="41"/>
      <c r="H462" s="41"/>
      <c r="I462" s="234"/>
      <c r="J462" s="41"/>
      <c r="K462" s="41"/>
      <c r="L462" s="45"/>
      <c r="M462" s="235"/>
      <c r="N462" s="236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136</v>
      </c>
      <c r="AU462" s="18" t="s">
        <v>88</v>
      </c>
    </row>
    <row r="463" s="13" customFormat="1">
      <c r="A463" s="13"/>
      <c r="B463" s="239"/>
      <c r="C463" s="240"/>
      <c r="D463" s="232" t="s">
        <v>138</v>
      </c>
      <c r="E463" s="241" t="s">
        <v>1</v>
      </c>
      <c r="F463" s="242" t="s">
        <v>649</v>
      </c>
      <c r="G463" s="240"/>
      <c r="H463" s="243">
        <v>148</v>
      </c>
      <c r="I463" s="244"/>
      <c r="J463" s="240"/>
      <c r="K463" s="240"/>
      <c r="L463" s="245"/>
      <c r="M463" s="292"/>
      <c r="N463" s="293"/>
      <c r="O463" s="293"/>
      <c r="P463" s="293"/>
      <c r="Q463" s="293"/>
      <c r="R463" s="293"/>
      <c r="S463" s="293"/>
      <c r="T463" s="29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138</v>
      </c>
      <c r="AU463" s="249" t="s">
        <v>88</v>
      </c>
      <c r="AV463" s="13" t="s">
        <v>88</v>
      </c>
      <c r="AW463" s="13" t="s">
        <v>34</v>
      </c>
      <c r="AX463" s="13" t="s">
        <v>86</v>
      </c>
      <c r="AY463" s="249" t="s">
        <v>125</v>
      </c>
    </row>
    <row r="464" s="2" customFormat="1" ht="6.96" customHeight="1">
      <c r="A464" s="39"/>
      <c r="B464" s="67"/>
      <c r="C464" s="68"/>
      <c r="D464" s="68"/>
      <c r="E464" s="68"/>
      <c r="F464" s="68"/>
      <c r="G464" s="68"/>
      <c r="H464" s="68"/>
      <c r="I464" s="68"/>
      <c r="J464" s="68"/>
      <c r="K464" s="68"/>
      <c r="L464" s="45"/>
      <c r="M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</row>
  </sheetData>
  <sheetProtection sheet="1" autoFilter="0" formatColumns="0" formatRows="0" objects="1" scenarios="1" spinCount="100000" saltValue="vFKkd2G5WjjS+D3gx5OLcAzCUFjce7+9Pmmq33oQMrt91jdIKMA0WHUpUrnfNyvsl1wY6DZjisn0y8kGadze5Q==" hashValue="w0VpQhHhJRA19LKm74Lw9SKjQupvvWSnvGhVMfJPylVcPrt3rWjXq2gx7gzW69WEkkllk6agpqawI84uv2AGCA==" algorithmName="SHA-512" password="CC35"/>
  <autoFilter ref="C124:K4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4_02/113106142"/>
    <hyperlink ref="F134" r:id="rId2" display="https://podminky.urs.cz/item/CS_URS_2024_02/113106144"/>
    <hyperlink ref="F138" r:id="rId3" display="https://podminky.urs.cz/item/CS_URS_2024_02/113106136"/>
    <hyperlink ref="F145" r:id="rId4" display="https://podminky.urs.cz/item/CS_URS_2024_02/113107142"/>
    <hyperlink ref="F149" r:id="rId5" display="https://podminky.urs.cz/item/CS_URS_2024_02/113107342"/>
    <hyperlink ref="F153" r:id="rId6" display="https://podminky.urs.cz/item/CS_URS_2024_02/113107221"/>
    <hyperlink ref="F159" r:id="rId7" display="https://podminky.urs.cz/item/CS_URS_2024_02/113107223"/>
    <hyperlink ref="F166" r:id="rId8" display="https://podminky.urs.cz/item/CS_URS_2024_02/113107224"/>
    <hyperlink ref="F177" r:id="rId9" display="https://podminky.urs.cz/item/CS_URS_2024_02/113107330"/>
    <hyperlink ref="F181" r:id="rId10" display="https://podminky.urs.cz/item/CS_URS_2024_02/113201112"/>
    <hyperlink ref="F185" r:id="rId11" display="https://podminky.urs.cz/item/CS_URS_2024_02/113202111"/>
    <hyperlink ref="F191" r:id="rId12" display="https://podminky.urs.cz/item/CS_URS_2024_02/113204111"/>
    <hyperlink ref="F195" r:id="rId13" display="https://podminky.urs.cz/item/CS_URS_2024_02/122251104"/>
    <hyperlink ref="F201" r:id="rId14" display="https://podminky.urs.cz/item/CS_URS_2024_02/162751117"/>
    <hyperlink ref="F208" r:id="rId15" display="https://podminky.urs.cz/item/CS_URS_2024_02/171201231"/>
    <hyperlink ref="F212" r:id="rId16" display="https://podminky.urs.cz/item/CS_URS_2024_02/171251201"/>
    <hyperlink ref="F216" r:id="rId17" display="https://podminky.urs.cz/item/CS_URS_2024_02/174151101"/>
    <hyperlink ref="F230" r:id="rId18" display="https://podminky.urs.cz/item/CS_URS_2024_02/181311103"/>
    <hyperlink ref="F234" r:id="rId19" display="https://podminky.urs.cz/item/CS_URS_2024_02/181411131"/>
    <hyperlink ref="F244" r:id="rId20" display="https://podminky.urs.cz/item/CS_URS_2024_02/181951112"/>
    <hyperlink ref="F249" r:id="rId21" display="https://podminky.urs.cz/item/CS_URS_2024_02/564851111"/>
    <hyperlink ref="F255" r:id="rId22" display="https://podminky.urs.cz/item/CS_URS_2024_02/567124121"/>
    <hyperlink ref="F259" r:id="rId23" display="https://podminky.urs.cz/item/CS_URS_2024_02/573211107"/>
    <hyperlink ref="F273" r:id="rId24" display="https://podminky.urs.cz/item/CS_URS_2024_02/581114113"/>
    <hyperlink ref="F277" r:id="rId25" display="https://podminky.urs.cz/item/CS_URS_2024_02/591211111"/>
    <hyperlink ref="F281" r:id="rId26" display="https://podminky.urs.cz/item/CS_URS_2024_02/596211213"/>
    <hyperlink ref="F299" r:id="rId27" display="https://podminky.urs.cz/item/CS_URS_2024_02/596412210"/>
    <hyperlink ref="F303" r:id="rId28" display="https://podminky.urs.cz/item/CS_URS_2024_02/596811120"/>
    <hyperlink ref="F308" r:id="rId29" display="https://podminky.urs.cz/item/CS_URS_2024_02/637121111"/>
    <hyperlink ref="F313" r:id="rId30" display="https://podminky.urs.cz/item/CS_URS_2024_02/914111111"/>
    <hyperlink ref="F320" r:id="rId31" display="https://podminky.urs.cz/item/CS_URS_2024_02/914511112"/>
    <hyperlink ref="F326" r:id="rId32" display="https://podminky.urs.cz/item/CS_URS_2024_02/915491211"/>
    <hyperlink ref="F333" r:id="rId33" display="https://podminky.urs.cz/item/CS_URS_2024_02/916131213"/>
    <hyperlink ref="F343" r:id="rId34" display="https://podminky.urs.cz/item/CS_URS_2024_02/916231213"/>
    <hyperlink ref="F350" r:id="rId35" display="https://podminky.urs.cz/item/CS_URS_2024_02/916431112"/>
    <hyperlink ref="F360" r:id="rId36" display="https://podminky.urs.cz/item/CS_URS_2024_02/919732221"/>
    <hyperlink ref="F366" r:id="rId37" display="https://podminky.urs.cz/item/CS_URS_2024_02/919735112"/>
    <hyperlink ref="F372" r:id="rId38" display="https://podminky.urs.cz/item/CS_URS_2024_02/919735122"/>
    <hyperlink ref="F376" r:id="rId39" display="https://podminky.urs.cz/item/CS_URS_2024_02/935113111"/>
    <hyperlink ref="F386" r:id="rId40" display="https://podminky.urs.cz/item/CS_URS_2024_02/966006132"/>
    <hyperlink ref="F390" r:id="rId41" display="https://podminky.urs.cz/item/CS_URS_2024_02/966006211"/>
    <hyperlink ref="F394" r:id="rId42" display="https://podminky.urs.cz/item/CS_URS_2024_02/979054441"/>
    <hyperlink ref="F400" r:id="rId43" display="https://podminky.urs.cz/item/CS_URS_2024_02/979054451"/>
    <hyperlink ref="F404" r:id="rId44" display="https://podminky.urs.cz/item/CS_URS_2024_02/979071121"/>
    <hyperlink ref="F409" r:id="rId45" display="https://podminky.urs.cz/item/CS_URS_2024_02/997211511"/>
    <hyperlink ref="F440" r:id="rId46" display="https://podminky.urs.cz/item/CS_URS_2024_02/997211519"/>
    <hyperlink ref="F444" r:id="rId47" display="https://podminky.urs.cz/item/CS_URS_2024_02/997221861"/>
    <hyperlink ref="F448" r:id="rId48" display="https://podminky.urs.cz/item/CS_URS_2024_02/997221873"/>
    <hyperlink ref="F452" r:id="rId49" display="https://podminky.urs.cz/item/CS_URS_2024_02/997221875"/>
    <hyperlink ref="F457" r:id="rId50" display="https://podminky.urs.cz/item/CS_URS_2024_02/998223011"/>
    <hyperlink ref="F462" r:id="rId51" display="https://podminky.urs.cz/item/CS_URS_2024_02/711161215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88</v>
      </c>
    </row>
    <row r="4" hidden="1" s="1" customFormat="1" ht="24.96" customHeight="1">
      <c r="B4" s="21"/>
      <c r="D4" s="139" t="s">
        <v>93</v>
      </c>
      <c r="L4" s="21"/>
      <c r="M4" s="140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1" t="s">
        <v>16</v>
      </c>
      <c r="L6" s="21"/>
    </row>
    <row r="7" hidden="1" s="1" customFormat="1" ht="16.5" customHeight="1">
      <c r="B7" s="21"/>
      <c r="E7" s="142" t="str">
        <f>'Rekapitulace stavby'!K6</f>
        <v>Břeclav - ul. Gen Šimka, chodník</v>
      </c>
      <c r="F7" s="141"/>
      <c r="G7" s="141"/>
      <c r="H7" s="141"/>
      <c r="L7" s="21"/>
    </row>
    <row r="8" hidden="1" s="2" customFormat="1" ht="12" customHeight="1">
      <c r="A8" s="39"/>
      <c r="B8" s="45"/>
      <c r="C8" s="39"/>
      <c r="D8" s="141" t="s">
        <v>94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3" t="s">
        <v>650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1" t="s">
        <v>18</v>
      </c>
      <c r="E11" s="39"/>
      <c r="F11" s="144" t="s">
        <v>92</v>
      </c>
      <c r="G11" s="39"/>
      <c r="H11" s="39"/>
      <c r="I11" s="141" t="s">
        <v>20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1" t="s">
        <v>22</v>
      </c>
      <c r="E12" s="39"/>
      <c r="F12" s="144" t="s">
        <v>23</v>
      </c>
      <c r="G12" s="39"/>
      <c r="H12" s="39"/>
      <c r="I12" s="141" t="s">
        <v>24</v>
      </c>
      <c r="J12" s="145" t="str">
        <f>'Rekapitulace stavby'!AN8</f>
        <v>25. 9. 2024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1" t="s">
        <v>26</v>
      </c>
      <c r="E14" s="39"/>
      <c r="F14" s="39"/>
      <c r="G14" s="39"/>
      <c r="H14" s="39"/>
      <c r="I14" s="141" t="s">
        <v>27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4" t="s">
        <v>28</v>
      </c>
      <c r="F15" s="39"/>
      <c r="G15" s="39"/>
      <c r="H15" s="39"/>
      <c r="I15" s="141" t="s">
        <v>29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27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29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27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4" t="s">
        <v>36</v>
      </c>
      <c r="F24" s="39"/>
      <c r="G24" s="39"/>
      <c r="H24" s="39"/>
      <c r="I24" s="141" t="s">
        <v>29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1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1" t="s">
        <v>38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3" t="s">
        <v>40</v>
      </c>
      <c r="G32" s="39"/>
      <c r="H32" s="39"/>
      <c r="I32" s="153" t="s">
        <v>39</v>
      </c>
      <c r="J32" s="153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4" t="s">
        <v>42</v>
      </c>
      <c r="E33" s="141" t="s">
        <v>43</v>
      </c>
      <c r="F33" s="155">
        <f>ROUND((SUM(BE120:BE148)),  2)</f>
        <v>0</v>
      </c>
      <c r="G33" s="39"/>
      <c r="H33" s="39"/>
      <c r="I33" s="156">
        <v>0.20999999999999999</v>
      </c>
      <c r="J33" s="155">
        <f>ROUND(((SUM(BE120:BE148))*I33),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1" t="s">
        <v>44</v>
      </c>
      <c r="F34" s="155">
        <f>ROUND((SUM(BF120:BF148)),  2)</f>
        <v>0</v>
      </c>
      <c r="G34" s="39"/>
      <c r="H34" s="39"/>
      <c r="I34" s="156">
        <v>0.12</v>
      </c>
      <c r="J34" s="155">
        <f>ROUND(((SUM(BF120:BF148))*I34),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45</v>
      </c>
      <c r="F35" s="155">
        <f>ROUND((SUM(BG120:BG148)),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46</v>
      </c>
      <c r="F36" s="155">
        <f>ROUND((SUM(BH120:BH148)),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47</v>
      </c>
      <c r="F37" s="155">
        <f>ROUND((SUM(BI120:BI148)),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4" t="s">
        <v>51</v>
      </c>
      <c r="E50" s="165"/>
      <c r="F50" s="165"/>
      <c r="G50" s="164" t="s">
        <v>52</v>
      </c>
      <c r="H50" s="165"/>
      <c r="I50" s="165"/>
      <c r="J50" s="165"/>
      <c r="K50" s="165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6" t="s">
        <v>53</v>
      </c>
      <c r="E61" s="167"/>
      <c r="F61" s="168" t="s">
        <v>54</v>
      </c>
      <c r="G61" s="166" t="s">
        <v>53</v>
      </c>
      <c r="H61" s="167"/>
      <c r="I61" s="167"/>
      <c r="J61" s="169" t="s">
        <v>54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4" t="s">
        <v>55</v>
      </c>
      <c r="E65" s="170"/>
      <c r="F65" s="170"/>
      <c r="G65" s="164" t="s">
        <v>56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6" t="s">
        <v>53</v>
      </c>
      <c r="E76" s="167"/>
      <c r="F76" s="168" t="s">
        <v>54</v>
      </c>
      <c r="G76" s="166" t="s">
        <v>53</v>
      </c>
      <c r="H76" s="167"/>
      <c r="I76" s="167"/>
      <c r="J76" s="169" t="s">
        <v>54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hidden="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96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75" t="str">
        <f>E7</f>
        <v>Břeclav - ul. Gen Šimka, chodník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22</v>
      </c>
      <c r="D89" s="41"/>
      <c r="E89" s="41"/>
      <c r="F89" s="28" t="str">
        <f>F12</f>
        <v>Břeclav</v>
      </c>
      <c r="G89" s="41"/>
      <c r="H89" s="41"/>
      <c r="I89" s="33" t="s">
        <v>24</v>
      </c>
      <c r="J89" s="80" t="str">
        <f>IF(J12="","",J12)</f>
        <v>25. 9. 2024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Město Břeclav</v>
      </c>
      <c r="G91" s="41"/>
      <c r="H91" s="41"/>
      <c r="I91" s="33" t="s">
        <v>32</v>
      </c>
      <c r="J91" s="37" t="str">
        <f>E21</f>
        <v>Projekce dopravních staveb,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Bořek Zvědělík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6" t="s">
        <v>97</v>
      </c>
      <c r="D94" s="177"/>
      <c r="E94" s="177"/>
      <c r="F94" s="177"/>
      <c r="G94" s="177"/>
      <c r="H94" s="177"/>
      <c r="I94" s="177"/>
      <c r="J94" s="178" t="s">
        <v>98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79" t="s">
        <v>99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100</v>
      </c>
    </row>
    <row r="97" hidden="1" s="9" customFormat="1" ht="24.96" customHeight="1">
      <c r="A97" s="9"/>
      <c r="B97" s="180"/>
      <c r="C97" s="181"/>
      <c r="D97" s="182" t="s">
        <v>650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651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652</v>
      </c>
      <c r="E99" s="189"/>
      <c r="F99" s="189"/>
      <c r="G99" s="189"/>
      <c r="H99" s="189"/>
      <c r="I99" s="189"/>
      <c r="J99" s="190">
        <f>J135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653</v>
      </c>
      <c r="E100" s="189"/>
      <c r="F100" s="189"/>
      <c r="G100" s="189"/>
      <c r="H100" s="189"/>
      <c r="I100" s="189"/>
      <c r="J100" s="190">
        <f>J145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hidden="1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/>
    <row r="104" hidden="1"/>
    <row r="105" hidden="1"/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110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Břeclav - ul. Gen Šimka, chodník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VRN - Vedlejší rozpočtové náklady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22</v>
      </c>
      <c r="D114" s="41"/>
      <c r="E114" s="41"/>
      <c r="F114" s="28" t="str">
        <f>F12</f>
        <v>Břeclav</v>
      </c>
      <c r="G114" s="41"/>
      <c r="H114" s="41"/>
      <c r="I114" s="33" t="s">
        <v>24</v>
      </c>
      <c r="J114" s="80" t="str">
        <f>IF(J12="","",J12)</f>
        <v>25. 9. 2024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5.65" customHeight="1">
      <c r="A116" s="39"/>
      <c r="B116" s="40"/>
      <c r="C116" s="33" t="s">
        <v>26</v>
      </c>
      <c r="D116" s="41"/>
      <c r="E116" s="41"/>
      <c r="F116" s="28" t="str">
        <f>E15</f>
        <v>Město Břeclav</v>
      </c>
      <c r="G116" s="41"/>
      <c r="H116" s="41"/>
      <c r="I116" s="33" t="s">
        <v>32</v>
      </c>
      <c r="J116" s="37" t="str">
        <f>E21</f>
        <v>Projekce dopravních staveb, s.r.o.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30</v>
      </c>
      <c r="D117" s="41"/>
      <c r="E117" s="41"/>
      <c r="F117" s="28" t="str">
        <f>IF(E18="","",E18)</f>
        <v>Vyplň údaj</v>
      </c>
      <c r="G117" s="41"/>
      <c r="H117" s="41"/>
      <c r="I117" s="33" t="s">
        <v>35</v>
      </c>
      <c r="J117" s="37" t="str">
        <f>E24</f>
        <v>Ing. Bořek Zvědělík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111</v>
      </c>
      <c r="D119" s="195" t="s">
        <v>63</v>
      </c>
      <c r="E119" s="195" t="s">
        <v>59</v>
      </c>
      <c r="F119" s="195" t="s">
        <v>60</v>
      </c>
      <c r="G119" s="195" t="s">
        <v>112</v>
      </c>
      <c r="H119" s="195" t="s">
        <v>113</v>
      </c>
      <c r="I119" s="195" t="s">
        <v>114</v>
      </c>
      <c r="J119" s="195" t="s">
        <v>98</v>
      </c>
      <c r="K119" s="196" t="s">
        <v>115</v>
      </c>
      <c r="L119" s="197"/>
      <c r="M119" s="101" t="s">
        <v>1</v>
      </c>
      <c r="N119" s="102" t="s">
        <v>42</v>
      </c>
      <c r="O119" s="102" t="s">
        <v>116</v>
      </c>
      <c r="P119" s="102" t="s">
        <v>117</v>
      </c>
      <c r="Q119" s="102" t="s">
        <v>118</v>
      </c>
      <c r="R119" s="102" t="s">
        <v>119</v>
      </c>
      <c r="S119" s="102" t="s">
        <v>120</v>
      </c>
      <c r="T119" s="103" t="s">
        <v>121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122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77</v>
      </c>
      <c r="AU120" s="18" t="s">
        <v>100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77</v>
      </c>
      <c r="E121" s="206" t="s">
        <v>89</v>
      </c>
      <c r="F121" s="206" t="s">
        <v>90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P122+P135+P145</f>
        <v>0</v>
      </c>
      <c r="Q121" s="211"/>
      <c r="R121" s="212">
        <f>R122+R135+R145</f>
        <v>0</v>
      </c>
      <c r="S121" s="211"/>
      <c r="T121" s="213">
        <f>T122+T135+T145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158</v>
      </c>
      <c r="AT121" s="215" t="s">
        <v>77</v>
      </c>
      <c r="AU121" s="215" t="s">
        <v>78</v>
      </c>
      <c r="AY121" s="214" t="s">
        <v>125</v>
      </c>
      <c r="BK121" s="216">
        <f>BK122+BK135+BK145</f>
        <v>0</v>
      </c>
    </row>
    <row r="122" s="12" customFormat="1" ht="22.8" customHeight="1">
      <c r="A122" s="12"/>
      <c r="B122" s="203"/>
      <c r="C122" s="204"/>
      <c r="D122" s="205" t="s">
        <v>77</v>
      </c>
      <c r="E122" s="217" t="s">
        <v>654</v>
      </c>
      <c r="F122" s="217" t="s">
        <v>655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SUM(P123:P134)</f>
        <v>0</v>
      </c>
      <c r="Q122" s="211"/>
      <c r="R122" s="212">
        <f>SUM(R123:R134)</f>
        <v>0</v>
      </c>
      <c r="S122" s="211"/>
      <c r="T122" s="213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158</v>
      </c>
      <c r="AT122" s="215" t="s">
        <v>77</v>
      </c>
      <c r="AU122" s="215" t="s">
        <v>86</v>
      </c>
      <c r="AY122" s="214" t="s">
        <v>125</v>
      </c>
      <c r="BK122" s="216">
        <f>SUM(BK123:BK134)</f>
        <v>0</v>
      </c>
    </row>
    <row r="123" s="2" customFormat="1" ht="16.5" customHeight="1">
      <c r="A123" s="39"/>
      <c r="B123" s="40"/>
      <c r="C123" s="219" t="s">
        <v>86</v>
      </c>
      <c r="D123" s="219" t="s">
        <v>127</v>
      </c>
      <c r="E123" s="220" t="s">
        <v>656</v>
      </c>
      <c r="F123" s="221" t="s">
        <v>657</v>
      </c>
      <c r="G123" s="222" t="s">
        <v>658</v>
      </c>
      <c r="H123" s="223">
        <v>1</v>
      </c>
      <c r="I123" s="224"/>
      <c r="J123" s="225">
        <f>ROUND(I123*H123,2)</f>
        <v>0</v>
      </c>
      <c r="K123" s="221" t="s">
        <v>659</v>
      </c>
      <c r="L123" s="45"/>
      <c r="M123" s="226" t="s">
        <v>1</v>
      </c>
      <c r="N123" s="227" t="s">
        <v>43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660</v>
      </c>
      <c r="AT123" s="230" t="s">
        <v>127</v>
      </c>
      <c r="AU123" s="230" t="s">
        <v>88</v>
      </c>
      <c r="AY123" s="18" t="s">
        <v>125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86</v>
      </c>
      <c r="BK123" s="231">
        <f>ROUND(I123*H123,2)</f>
        <v>0</v>
      </c>
      <c r="BL123" s="18" t="s">
        <v>660</v>
      </c>
      <c r="BM123" s="230" t="s">
        <v>661</v>
      </c>
    </row>
    <row r="124" s="2" customFormat="1">
      <c r="A124" s="39"/>
      <c r="B124" s="40"/>
      <c r="C124" s="41"/>
      <c r="D124" s="232" t="s">
        <v>134</v>
      </c>
      <c r="E124" s="41"/>
      <c r="F124" s="233" t="s">
        <v>657</v>
      </c>
      <c r="G124" s="41"/>
      <c r="H124" s="41"/>
      <c r="I124" s="234"/>
      <c r="J124" s="41"/>
      <c r="K124" s="41"/>
      <c r="L124" s="45"/>
      <c r="M124" s="235"/>
      <c r="N124" s="236"/>
      <c r="O124" s="92"/>
      <c r="P124" s="92"/>
      <c r="Q124" s="92"/>
      <c r="R124" s="92"/>
      <c r="S124" s="92"/>
      <c r="T124" s="93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88</v>
      </c>
    </row>
    <row r="125" s="13" customFormat="1">
      <c r="A125" s="13"/>
      <c r="B125" s="239"/>
      <c r="C125" s="240"/>
      <c r="D125" s="232" t="s">
        <v>138</v>
      </c>
      <c r="E125" s="241" t="s">
        <v>1</v>
      </c>
      <c r="F125" s="242" t="s">
        <v>86</v>
      </c>
      <c r="G125" s="240"/>
      <c r="H125" s="243">
        <v>1</v>
      </c>
      <c r="I125" s="244"/>
      <c r="J125" s="240"/>
      <c r="K125" s="240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138</v>
      </c>
      <c r="AU125" s="249" t="s">
        <v>88</v>
      </c>
      <c r="AV125" s="13" t="s">
        <v>88</v>
      </c>
      <c r="AW125" s="13" t="s">
        <v>34</v>
      </c>
      <c r="AX125" s="13" t="s">
        <v>86</v>
      </c>
      <c r="AY125" s="249" t="s">
        <v>125</v>
      </c>
    </row>
    <row r="126" s="2" customFormat="1" ht="16.5" customHeight="1">
      <c r="A126" s="39"/>
      <c r="B126" s="40"/>
      <c r="C126" s="219" t="s">
        <v>88</v>
      </c>
      <c r="D126" s="219" t="s">
        <v>127</v>
      </c>
      <c r="E126" s="220" t="s">
        <v>662</v>
      </c>
      <c r="F126" s="221" t="s">
        <v>663</v>
      </c>
      <c r="G126" s="222" t="s">
        <v>658</v>
      </c>
      <c r="H126" s="223">
        <v>1</v>
      </c>
      <c r="I126" s="224"/>
      <c r="J126" s="225">
        <f>ROUND(I126*H126,2)</f>
        <v>0</v>
      </c>
      <c r="K126" s="221" t="s">
        <v>659</v>
      </c>
      <c r="L126" s="45"/>
      <c r="M126" s="226" t="s">
        <v>1</v>
      </c>
      <c r="N126" s="227" t="s">
        <v>43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660</v>
      </c>
      <c r="AT126" s="230" t="s">
        <v>127</v>
      </c>
      <c r="AU126" s="230" t="s">
        <v>88</v>
      </c>
      <c r="AY126" s="18" t="s">
        <v>125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86</v>
      </c>
      <c r="BK126" s="231">
        <f>ROUND(I126*H126,2)</f>
        <v>0</v>
      </c>
      <c r="BL126" s="18" t="s">
        <v>660</v>
      </c>
      <c r="BM126" s="230" t="s">
        <v>664</v>
      </c>
    </row>
    <row r="127" s="2" customFormat="1">
      <c r="A127" s="39"/>
      <c r="B127" s="40"/>
      <c r="C127" s="41"/>
      <c r="D127" s="232" t="s">
        <v>134</v>
      </c>
      <c r="E127" s="41"/>
      <c r="F127" s="233" t="s">
        <v>663</v>
      </c>
      <c r="G127" s="41"/>
      <c r="H127" s="41"/>
      <c r="I127" s="234"/>
      <c r="J127" s="41"/>
      <c r="K127" s="41"/>
      <c r="L127" s="45"/>
      <c r="M127" s="235"/>
      <c r="N127" s="236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88</v>
      </c>
    </row>
    <row r="128" s="13" customFormat="1">
      <c r="A128" s="13"/>
      <c r="B128" s="239"/>
      <c r="C128" s="240"/>
      <c r="D128" s="232" t="s">
        <v>138</v>
      </c>
      <c r="E128" s="241" t="s">
        <v>1</v>
      </c>
      <c r="F128" s="242" t="s">
        <v>665</v>
      </c>
      <c r="G128" s="240"/>
      <c r="H128" s="243">
        <v>1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138</v>
      </c>
      <c r="AU128" s="249" t="s">
        <v>88</v>
      </c>
      <c r="AV128" s="13" t="s">
        <v>88</v>
      </c>
      <c r="AW128" s="13" t="s">
        <v>34</v>
      </c>
      <c r="AX128" s="13" t="s">
        <v>86</v>
      </c>
      <c r="AY128" s="249" t="s">
        <v>125</v>
      </c>
    </row>
    <row r="129" s="2" customFormat="1" ht="16.5" customHeight="1">
      <c r="A129" s="39"/>
      <c r="B129" s="40"/>
      <c r="C129" s="219" t="s">
        <v>146</v>
      </c>
      <c r="D129" s="219" t="s">
        <v>127</v>
      </c>
      <c r="E129" s="220" t="s">
        <v>666</v>
      </c>
      <c r="F129" s="221" t="s">
        <v>667</v>
      </c>
      <c r="G129" s="222" t="s">
        <v>658</v>
      </c>
      <c r="H129" s="223">
        <v>1</v>
      </c>
      <c r="I129" s="224"/>
      <c r="J129" s="225">
        <f>ROUND(I129*H129,2)</f>
        <v>0</v>
      </c>
      <c r="K129" s="221" t="s">
        <v>659</v>
      </c>
      <c r="L129" s="45"/>
      <c r="M129" s="226" t="s">
        <v>1</v>
      </c>
      <c r="N129" s="227" t="s">
        <v>43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660</v>
      </c>
      <c r="AT129" s="230" t="s">
        <v>127</v>
      </c>
      <c r="AU129" s="230" t="s">
        <v>88</v>
      </c>
      <c r="AY129" s="18" t="s">
        <v>125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86</v>
      </c>
      <c r="BK129" s="231">
        <f>ROUND(I129*H129,2)</f>
        <v>0</v>
      </c>
      <c r="BL129" s="18" t="s">
        <v>660</v>
      </c>
      <c r="BM129" s="230" t="s">
        <v>668</v>
      </c>
    </row>
    <row r="130" s="2" customFormat="1">
      <c r="A130" s="39"/>
      <c r="B130" s="40"/>
      <c r="C130" s="41"/>
      <c r="D130" s="232" t="s">
        <v>134</v>
      </c>
      <c r="E130" s="41"/>
      <c r="F130" s="233" t="s">
        <v>667</v>
      </c>
      <c r="G130" s="41"/>
      <c r="H130" s="41"/>
      <c r="I130" s="234"/>
      <c r="J130" s="41"/>
      <c r="K130" s="41"/>
      <c r="L130" s="45"/>
      <c r="M130" s="235"/>
      <c r="N130" s="236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88</v>
      </c>
    </row>
    <row r="131" s="13" customFormat="1">
      <c r="A131" s="13"/>
      <c r="B131" s="239"/>
      <c r="C131" s="240"/>
      <c r="D131" s="232" t="s">
        <v>138</v>
      </c>
      <c r="E131" s="241" t="s">
        <v>1</v>
      </c>
      <c r="F131" s="242" t="s">
        <v>669</v>
      </c>
      <c r="G131" s="240"/>
      <c r="H131" s="243">
        <v>1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138</v>
      </c>
      <c r="AU131" s="249" t="s">
        <v>88</v>
      </c>
      <c r="AV131" s="13" t="s">
        <v>88</v>
      </c>
      <c r="AW131" s="13" t="s">
        <v>34</v>
      </c>
      <c r="AX131" s="13" t="s">
        <v>86</v>
      </c>
      <c r="AY131" s="249" t="s">
        <v>125</v>
      </c>
    </row>
    <row r="132" s="2" customFormat="1" ht="16.5" customHeight="1">
      <c r="A132" s="39"/>
      <c r="B132" s="40"/>
      <c r="C132" s="219" t="s">
        <v>132</v>
      </c>
      <c r="D132" s="219" t="s">
        <v>127</v>
      </c>
      <c r="E132" s="220" t="s">
        <v>670</v>
      </c>
      <c r="F132" s="221" t="s">
        <v>671</v>
      </c>
      <c r="G132" s="222" t="s">
        <v>658</v>
      </c>
      <c r="H132" s="223">
        <v>1</v>
      </c>
      <c r="I132" s="224"/>
      <c r="J132" s="225">
        <f>ROUND(I132*H132,2)</f>
        <v>0</v>
      </c>
      <c r="K132" s="221" t="s">
        <v>659</v>
      </c>
      <c r="L132" s="45"/>
      <c r="M132" s="226" t="s">
        <v>1</v>
      </c>
      <c r="N132" s="227" t="s">
        <v>43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660</v>
      </c>
      <c r="AT132" s="230" t="s">
        <v>127</v>
      </c>
      <c r="AU132" s="230" t="s">
        <v>88</v>
      </c>
      <c r="AY132" s="18" t="s">
        <v>125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86</v>
      </c>
      <c r="BK132" s="231">
        <f>ROUND(I132*H132,2)</f>
        <v>0</v>
      </c>
      <c r="BL132" s="18" t="s">
        <v>660</v>
      </c>
      <c r="BM132" s="230" t="s">
        <v>672</v>
      </c>
    </row>
    <row r="133" s="2" customFormat="1">
      <c r="A133" s="39"/>
      <c r="B133" s="40"/>
      <c r="C133" s="41"/>
      <c r="D133" s="232" t="s">
        <v>134</v>
      </c>
      <c r="E133" s="41"/>
      <c r="F133" s="233" t="s">
        <v>671</v>
      </c>
      <c r="G133" s="41"/>
      <c r="H133" s="41"/>
      <c r="I133" s="234"/>
      <c r="J133" s="41"/>
      <c r="K133" s="41"/>
      <c r="L133" s="45"/>
      <c r="M133" s="235"/>
      <c r="N133" s="236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88</v>
      </c>
    </row>
    <row r="134" s="13" customFormat="1">
      <c r="A134" s="13"/>
      <c r="B134" s="239"/>
      <c r="C134" s="240"/>
      <c r="D134" s="232" t="s">
        <v>138</v>
      </c>
      <c r="E134" s="241" t="s">
        <v>1</v>
      </c>
      <c r="F134" s="242" t="s">
        <v>673</v>
      </c>
      <c r="G134" s="240"/>
      <c r="H134" s="243">
        <v>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138</v>
      </c>
      <c r="AU134" s="249" t="s">
        <v>88</v>
      </c>
      <c r="AV134" s="13" t="s">
        <v>88</v>
      </c>
      <c r="AW134" s="13" t="s">
        <v>34</v>
      </c>
      <c r="AX134" s="13" t="s">
        <v>86</v>
      </c>
      <c r="AY134" s="249" t="s">
        <v>125</v>
      </c>
    </row>
    <row r="135" s="12" customFormat="1" ht="22.8" customHeight="1">
      <c r="A135" s="12"/>
      <c r="B135" s="203"/>
      <c r="C135" s="204"/>
      <c r="D135" s="205" t="s">
        <v>77</v>
      </c>
      <c r="E135" s="217" t="s">
        <v>674</v>
      </c>
      <c r="F135" s="217" t="s">
        <v>675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SUM(P136:P144)</f>
        <v>0</v>
      </c>
      <c r="Q135" s="211"/>
      <c r="R135" s="212">
        <f>SUM(R136:R144)</f>
        <v>0</v>
      </c>
      <c r="S135" s="211"/>
      <c r="T135" s="213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158</v>
      </c>
      <c r="AT135" s="215" t="s">
        <v>77</v>
      </c>
      <c r="AU135" s="215" t="s">
        <v>86</v>
      </c>
      <c r="AY135" s="214" t="s">
        <v>125</v>
      </c>
      <c r="BK135" s="216">
        <f>SUM(BK136:BK144)</f>
        <v>0</v>
      </c>
    </row>
    <row r="136" s="2" customFormat="1" ht="16.5" customHeight="1">
      <c r="A136" s="39"/>
      <c r="B136" s="40"/>
      <c r="C136" s="219" t="s">
        <v>158</v>
      </c>
      <c r="D136" s="219" t="s">
        <v>127</v>
      </c>
      <c r="E136" s="220" t="s">
        <v>676</v>
      </c>
      <c r="F136" s="221" t="s">
        <v>677</v>
      </c>
      <c r="G136" s="222" t="s">
        <v>658</v>
      </c>
      <c r="H136" s="223">
        <v>1</v>
      </c>
      <c r="I136" s="224"/>
      <c r="J136" s="225">
        <f>ROUND(I136*H136,2)</f>
        <v>0</v>
      </c>
      <c r="K136" s="221" t="s">
        <v>659</v>
      </c>
      <c r="L136" s="45"/>
      <c r="M136" s="226" t="s">
        <v>1</v>
      </c>
      <c r="N136" s="227" t="s">
        <v>43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660</v>
      </c>
      <c r="AT136" s="230" t="s">
        <v>127</v>
      </c>
      <c r="AU136" s="230" t="s">
        <v>88</v>
      </c>
      <c r="AY136" s="18" t="s">
        <v>125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86</v>
      </c>
      <c r="BK136" s="231">
        <f>ROUND(I136*H136,2)</f>
        <v>0</v>
      </c>
      <c r="BL136" s="18" t="s">
        <v>660</v>
      </c>
      <c r="BM136" s="230" t="s">
        <v>678</v>
      </c>
    </row>
    <row r="137" s="2" customFormat="1">
      <c r="A137" s="39"/>
      <c r="B137" s="40"/>
      <c r="C137" s="41"/>
      <c r="D137" s="232" t="s">
        <v>134</v>
      </c>
      <c r="E137" s="41"/>
      <c r="F137" s="233" t="s">
        <v>677</v>
      </c>
      <c r="G137" s="41"/>
      <c r="H137" s="41"/>
      <c r="I137" s="234"/>
      <c r="J137" s="41"/>
      <c r="K137" s="41"/>
      <c r="L137" s="45"/>
      <c r="M137" s="235"/>
      <c r="N137" s="236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88</v>
      </c>
    </row>
    <row r="138" s="13" customFormat="1">
      <c r="A138" s="13"/>
      <c r="B138" s="239"/>
      <c r="C138" s="240"/>
      <c r="D138" s="232" t="s">
        <v>138</v>
      </c>
      <c r="E138" s="241" t="s">
        <v>1</v>
      </c>
      <c r="F138" s="242" t="s">
        <v>679</v>
      </c>
      <c r="G138" s="240"/>
      <c r="H138" s="243">
        <v>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138</v>
      </c>
      <c r="AU138" s="249" t="s">
        <v>88</v>
      </c>
      <c r="AV138" s="13" t="s">
        <v>88</v>
      </c>
      <c r="AW138" s="13" t="s">
        <v>34</v>
      </c>
      <c r="AX138" s="13" t="s">
        <v>86</v>
      </c>
      <c r="AY138" s="249" t="s">
        <v>125</v>
      </c>
    </row>
    <row r="139" s="2" customFormat="1" ht="16.5" customHeight="1">
      <c r="A139" s="39"/>
      <c r="B139" s="40"/>
      <c r="C139" s="219" t="s">
        <v>165</v>
      </c>
      <c r="D139" s="219" t="s">
        <v>127</v>
      </c>
      <c r="E139" s="220" t="s">
        <v>680</v>
      </c>
      <c r="F139" s="221" t="s">
        <v>681</v>
      </c>
      <c r="G139" s="222" t="s">
        <v>658</v>
      </c>
      <c r="H139" s="223">
        <v>1</v>
      </c>
      <c r="I139" s="224"/>
      <c r="J139" s="225">
        <f>ROUND(I139*H139,2)</f>
        <v>0</v>
      </c>
      <c r="K139" s="221" t="s">
        <v>659</v>
      </c>
      <c r="L139" s="45"/>
      <c r="M139" s="226" t="s">
        <v>1</v>
      </c>
      <c r="N139" s="227" t="s">
        <v>43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660</v>
      </c>
      <c r="AT139" s="230" t="s">
        <v>127</v>
      </c>
      <c r="AU139" s="230" t="s">
        <v>88</v>
      </c>
      <c r="AY139" s="18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86</v>
      </c>
      <c r="BK139" s="231">
        <f>ROUND(I139*H139,2)</f>
        <v>0</v>
      </c>
      <c r="BL139" s="18" t="s">
        <v>660</v>
      </c>
      <c r="BM139" s="230" t="s">
        <v>682</v>
      </c>
    </row>
    <row r="140" s="2" customFormat="1">
      <c r="A140" s="39"/>
      <c r="B140" s="40"/>
      <c r="C140" s="41"/>
      <c r="D140" s="232" t="s">
        <v>134</v>
      </c>
      <c r="E140" s="41"/>
      <c r="F140" s="233" t="s">
        <v>681</v>
      </c>
      <c r="G140" s="41"/>
      <c r="H140" s="41"/>
      <c r="I140" s="234"/>
      <c r="J140" s="41"/>
      <c r="K140" s="41"/>
      <c r="L140" s="45"/>
      <c r="M140" s="235"/>
      <c r="N140" s="236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88</v>
      </c>
    </row>
    <row r="141" s="13" customFormat="1">
      <c r="A141" s="13"/>
      <c r="B141" s="239"/>
      <c r="C141" s="240"/>
      <c r="D141" s="232" t="s">
        <v>138</v>
      </c>
      <c r="E141" s="241" t="s">
        <v>1</v>
      </c>
      <c r="F141" s="242" t="s">
        <v>683</v>
      </c>
      <c r="G141" s="240"/>
      <c r="H141" s="243">
        <v>1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138</v>
      </c>
      <c r="AU141" s="249" t="s">
        <v>88</v>
      </c>
      <c r="AV141" s="13" t="s">
        <v>88</v>
      </c>
      <c r="AW141" s="13" t="s">
        <v>34</v>
      </c>
      <c r="AX141" s="13" t="s">
        <v>86</v>
      </c>
      <c r="AY141" s="249" t="s">
        <v>125</v>
      </c>
    </row>
    <row r="142" s="2" customFormat="1" ht="16.5" customHeight="1">
      <c r="A142" s="39"/>
      <c r="B142" s="40"/>
      <c r="C142" s="219" t="s">
        <v>172</v>
      </c>
      <c r="D142" s="219" t="s">
        <v>127</v>
      </c>
      <c r="E142" s="220" t="s">
        <v>684</v>
      </c>
      <c r="F142" s="221" t="s">
        <v>685</v>
      </c>
      <c r="G142" s="222" t="s">
        <v>658</v>
      </c>
      <c r="H142" s="223">
        <v>1</v>
      </c>
      <c r="I142" s="224"/>
      <c r="J142" s="225">
        <f>ROUND(I142*H142,2)</f>
        <v>0</v>
      </c>
      <c r="K142" s="221" t="s">
        <v>659</v>
      </c>
      <c r="L142" s="45"/>
      <c r="M142" s="226" t="s">
        <v>1</v>
      </c>
      <c r="N142" s="227" t="s">
        <v>43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660</v>
      </c>
      <c r="AT142" s="230" t="s">
        <v>127</v>
      </c>
      <c r="AU142" s="230" t="s">
        <v>88</v>
      </c>
      <c r="AY142" s="18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86</v>
      </c>
      <c r="BK142" s="231">
        <f>ROUND(I142*H142,2)</f>
        <v>0</v>
      </c>
      <c r="BL142" s="18" t="s">
        <v>660</v>
      </c>
      <c r="BM142" s="230" t="s">
        <v>686</v>
      </c>
    </row>
    <row r="143" s="2" customFormat="1">
      <c r="A143" s="39"/>
      <c r="B143" s="40"/>
      <c r="C143" s="41"/>
      <c r="D143" s="232" t="s">
        <v>134</v>
      </c>
      <c r="E143" s="41"/>
      <c r="F143" s="233" t="s">
        <v>685</v>
      </c>
      <c r="G143" s="41"/>
      <c r="H143" s="41"/>
      <c r="I143" s="234"/>
      <c r="J143" s="41"/>
      <c r="K143" s="41"/>
      <c r="L143" s="45"/>
      <c r="M143" s="235"/>
      <c r="N143" s="236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88</v>
      </c>
    </row>
    <row r="144" s="13" customFormat="1">
      <c r="A144" s="13"/>
      <c r="B144" s="239"/>
      <c r="C144" s="240"/>
      <c r="D144" s="232" t="s">
        <v>138</v>
      </c>
      <c r="E144" s="241" t="s">
        <v>1</v>
      </c>
      <c r="F144" s="242" t="s">
        <v>86</v>
      </c>
      <c r="G144" s="240"/>
      <c r="H144" s="243">
        <v>1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138</v>
      </c>
      <c r="AU144" s="249" t="s">
        <v>88</v>
      </c>
      <c r="AV144" s="13" t="s">
        <v>88</v>
      </c>
      <c r="AW144" s="13" t="s">
        <v>34</v>
      </c>
      <c r="AX144" s="13" t="s">
        <v>86</v>
      </c>
      <c r="AY144" s="249" t="s">
        <v>125</v>
      </c>
    </row>
    <row r="145" s="12" customFormat="1" ht="22.8" customHeight="1">
      <c r="A145" s="12"/>
      <c r="B145" s="203"/>
      <c r="C145" s="204"/>
      <c r="D145" s="205" t="s">
        <v>77</v>
      </c>
      <c r="E145" s="217" t="s">
        <v>687</v>
      </c>
      <c r="F145" s="217" t="s">
        <v>688</v>
      </c>
      <c r="G145" s="204"/>
      <c r="H145" s="204"/>
      <c r="I145" s="207"/>
      <c r="J145" s="218">
        <f>BK145</f>
        <v>0</v>
      </c>
      <c r="K145" s="204"/>
      <c r="L145" s="209"/>
      <c r="M145" s="210"/>
      <c r="N145" s="211"/>
      <c r="O145" s="211"/>
      <c r="P145" s="212">
        <f>SUM(P146:P148)</f>
        <v>0</v>
      </c>
      <c r="Q145" s="211"/>
      <c r="R145" s="212">
        <f>SUM(R146:R148)</f>
        <v>0</v>
      </c>
      <c r="S145" s="211"/>
      <c r="T145" s="213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158</v>
      </c>
      <c r="AT145" s="215" t="s">
        <v>77</v>
      </c>
      <c r="AU145" s="215" t="s">
        <v>86</v>
      </c>
      <c r="AY145" s="214" t="s">
        <v>125</v>
      </c>
      <c r="BK145" s="216">
        <f>SUM(BK146:BK148)</f>
        <v>0</v>
      </c>
    </row>
    <row r="146" s="2" customFormat="1" ht="16.5" customHeight="1">
      <c r="A146" s="39"/>
      <c r="B146" s="40"/>
      <c r="C146" s="219" t="s">
        <v>181</v>
      </c>
      <c r="D146" s="219" t="s">
        <v>127</v>
      </c>
      <c r="E146" s="220" t="s">
        <v>689</v>
      </c>
      <c r="F146" s="221" t="s">
        <v>690</v>
      </c>
      <c r="G146" s="222" t="s">
        <v>658</v>
      </c>
      <c r="H146" s="223">
        <v>2</v>
      </c>
      <c r="I146" s="224"/>
      <c r="J146" s="225">
        <f>ROUND(I146*H146,2)</f>
        <v>0</v>
      </c>
      <c r="K146" s="221" t="s">
        <v>659</v>
      </c>
      <c r="L146" s="45"/>
      <c r="M146" s="226" t="s">
        <v>1</v>
      </c>
      <c r="N146" s="227" t="s">
        <v>43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660</v>
      </c>
      <c r="AT146" s="230" t="s">
        <v>127</v>
      </c>
      <c r="AU146" s="230" t="s">
        <v>88</v>
      </c>
      <c r="AY146" s="18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86</v>
      </c>
      <c r="BK146" s="231">
        <f>ROUND(I146*H146,2)</f>
        <v>0</v>
      </c>
      <c r="BL146" s="18" t="s">
        <v>660</v>
      </c>
      <c r="BM146" s="230" t="s">
        <v>691</v>
      </c>
    </row>
    <row r="147" s="2" customFormat="1">
      <c r="A147" s="39"/>
      <c r="B147" s="40"/>
      <c r="C147" s="41"/>
      <c r="D147" s="232" t="s">
        <v>134</v>
      </c>
      <c r="E147" s="41"/>
      <c r="F147" s="233" t="s">
        <v>690</v>
      </c>
      <c r="G147" s="41"/>
      <c r="H147" s="41"/>
      <c r="I147" s="234"/>
      <c r="J147" s="41"/>
      <c r="K147" s="41"/>
      <c r="L147" s="45"/>
      <c r="M147" s="235"/>
      <c r="N147" s="236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134</v>
      </c>
      <c r="AU147" s="18" t="s">
        <v>88</v>
      </c>
    </row>
    <row r="148" s="13" customFormat="1">
      <c r="A148" s="13"/>
      <c r="B148" s="239"/>
      <c r="C148" s="240"/>
      <c r="D148" s="232" t="s">
        <v>138</v>
      </c>
      <c r="E148" s="241" t="s">
        <v>1</v>
      </c>
      <c r="F148" s="242" t="s">
        <v>88</v>
      </c>
      <c r="G148" s="240"/>
      <c r="H148" s="243">
        <v>2</v>
      </c>
      <c r="I148" s="244"/>
      <c r="J148" s="240"/>
      <c r="K148" s="240"/>
      <c r="L148" s="245"/>
      <c r="M148" s="292"/>
      <c r="N148" s="293"/>
      <c r="O148" s="293"/>
      <c r="P148" s="293"/>
      <c r="Q148" s="293"/>
      <c r="R148" s="293"/>
      <c r="S148" s="293"/>
      <c r="T148" s="29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138</v>
      </c>
      <c r="AU148" s="249" t="s">
        <v>88</v>
      </c>
      <c r="AV148" s="13" t="s">
        <v>88</v>
      </c>
      <c r="AW148" s="13" t="s">
        <v>34</v>
      </c>
      <c r="AX148" s="13" t="s">
        <v>86</v>
      </c>
      <c r="AY148" s="249" t="s">
        <v>125</v>
      </c>
    </row>
    <row r="149" s="2" customFormat="1" ht="6.96" customHeight="1">
      <c r="A149" s="39"/>
      <c r="B149" s="67"/>
      <c r="C149" s="68"/>
      <c r="D149" s="68"/>
      <c r="E149" s="68"/>
      <c r="F149" s="68"/>
      <c r="G149" s="68"/>
      <c r="H149" s="68"/>
      <c r="I149" s="68"/>
      <c r="J149" s="68"/>
      <c r="K149" s="68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H9QqNJ7w+nYM+MJmZubiQZNi0b3KCKQLjeuEOIQoVjrLpbrL3D5Z/JoL1cvvPqa08gSKREQ5GeSHpFN+PrnXNg==" hashValue="P3QyMyLJ4whFoy7shimFCdF1uwBuPzuNth3lx52xnOUROCxe/rLAdo5IUKeH+i98Kmw3JwIipNAhttkEng/A5A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PC_BOREK\Borek</dc:creator>
  <cp:lastModifiedBy>PC_BOREK\Borek</cp:lastModifiedBy>
  <dcterms:created xsi:type="dcterms:W3CDTF">2024-09-25T12:15:39Z</dcterms:created>
  <dcterms:modified xsi:type="dcterms:W3CDTF">2024-09-25T12:15:44Z</dcterms:modified>
</cp:coreProperties>
</file>