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1.001 - Bourací práce" sheetId="2" r:id="rId2"/>
    <sheet name="SO.01.002 - Architektonic..." sheetId="3" r:id="rId3"/>
    <sheet name="SO.01.003 - Silnoproudá e..." sheetId="4" r:id="rId4"/>
    <sheet name="SO.01.004 - Zdravotechnic..." sheetId="5" r:id="rId5"/>
    <sheet name="SO.01.005 - Gastrotechnol..." sheetId="6" r:id="rId6"/>
    <sheet name="SO.09 - Vedlejší a ostatn...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'SO.01.001 - Bourací práce'!$C$96:$K$263</definedName>
    <definedName name="_xlnm.Print_Area" localSheetId="1">'SO.01.001 - Bourací práce'!$C$4:$J$41,'SO.01.001 - Bourací práce'!$C$47:$J$76,'SO.01.001 - Bourací práce'!$C$82:$K$263</definedName>
    <definedName name="_xlnm.Print_Titles" localSheetId="1">'SO.01.001 - Bourací práce'!$96:$96</definedName>
    <definedName name="_xlnm._FilterDatabase" localSheetId="2" hidden="1">'SO.01.002 - Architektonic...'!$C$101:$K$633</definedName>
    <definedName name="_xlnm.Print_Area" localSheetId="2">'SO.01.002 - Architektonic...'!$C$4:$J$41,'SO.01.002 - Architektonic...'!$C$47:$J$81,'SO.01.002 - Architektonic...'!$C$87:$K$633</definedName>
    <definedName name="_xlnm.Print_Titles" localSheetId="2">'SO.01.002 - Architektonic...'!$101:$101</definedName>
    <definedName name="_xlnm._FilterDatabase" localSheetId="3" hidden="1">'SO.01.003 - Silnoproudá e...'!$C$92:$K$198</definedName>
    <definedName name="_xlnm.Print_Area" localSheetId="3">'SO.01.003 - Silnoproudá e...'!$C$4:$J$41,'SO.01.003 - Silnoproudá e...'!$C$47:$J$72,'SO.01.003 - Silnoproudá e...'!$C$78:$K$198</definedName>
    <definedName name="_xlnm.Print_Titles" localSheetId="3">'SO.01.003 - Silnoproudá e...'!$92:$92</definedName>
    <definedName name="_xlnm._FilterDatabase" localSheetId="4" hidden="1">'SO.01.004 - Zdravotechnic...'!$C$91:$K$185</definedName>
    <definedName name="_xlnm.Print_Area" localSheetId="4">'SO.01.004 - Zdravotechnic...'!$C$4:$J$41,'SO.01.004 - Zdravotechnic...'!$C$47:$J$71,'SO.01.004 - Zdravotechnic...'!$C$77:$K$185</definedName>
    <definedName name="_xlnm.Print_Titles" localSheetId="4">'SO.01.004 - Zdravotechnic...'!$91:$91</definedName>
    <definedName name="_xlnm._FilterDatabase" localSheetId="5" hidden="1">'SO.01.005 - Gastrotechnol...'!$C$88:$K$125</definedName>
    <definedName name="_xlnm.Print_Area" localSheetId="5">'SO.01.005 - Gastrotechnol...'!$C$4:$J$41,'SO.01.005 - Gastrotechnol...'!$C$47:$J$68,'SO.01.005 - Gastrotechnol...'!$C$74:$K$125</definedName>
    <definedName name="_xlnm.Print_Titles" localSheetId="5">'SO.01.005 - Gastrotechnol...'!$88:$88</definedName>
    <definedName name="_xlnm._FilterDatabase" localSheetId="6" hidden="1">'SO.09 - Vedlejší a ostatn...'!$C$79:$K$99</definedName>
    <definedName name="_xlnm.Print_Area" localSheetId="6">'SO.09 - Vedlejší a ostatn...'!$C$4:$J$39,'SO.09 - Vedlejší a ostatn...'!$C$45:$J$61,'SO.09 - Vedlejší a ostatn...'!$C$67:$K$99</definedName>
    <definedName name="_xlnm.Print_Titles" localSheetId="6">'SO.09 - Vedlejší a ostatn...'!$79:$79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1"/>
  <c i="7" r="J35"/>
  <c i="1" r="AX61"/>
  <c i="7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54"/>
  <c r="J20"/>
  <c r="J18"/>
  <c r="E18"/>
  <c r="F77"/>
  <c r="J17"/>
  <c r="J15"/>
  <c r="E15"/>
  <c r="F76"/>
  <c r="J14"/>
  <c r="J12"/>
  <c r="J74"/>
  <c r="E7"/>
  <c r="E48"/>
  <c i="6" r="J39"/>
  <c r="J38"/>
  <c i="1" r="AY60"/>
  <c i="6" r="J37"/>
  <c i="1" r="AX60"/>
  <c i="6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58"/>
  <c r="J16"/>
  <c r="J14"/>
  <c r="J56"/>
  <c r="E7"/>
  <c r="E77"/>
  <c i="5" r="J185"/>
  <c r="J39"/>
  <c r="J38"/>
  <c i="1" r="AY59"/>
  <c i="5" r="J37"/>
  <c i="1" r="AX59"/>
  <c i="5" r="J70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86"/>
  <c r="E7"/>
  <c r="E80"/>
  <c i="4" r="J184"/>
  <c r="T183"/>
  <c r="R183"/>
  <c r="P183"/>
  <c r="BK183"/>
  <c r="J183"/>
  <c r="J69"/>
  <c r="J39"/>
  <c r="J38"/>
  <c i="1" r="AY58"/>
  <c i="4" r="J37"/>
  <c i="1" r="AX58"/>
  <c i="4"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J70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56"/>
  <c r="E7"/>
  <c r="E50"/>
  <c i="3" r="J39"/>
  <c r="J38"/>
  <c i="1" r="AY57"/>
  <c i="3" r="J37"/>
  <c i="1" r="AX57"/>
  <c i="3" r="BI632"/>
  <c r="BH632"/>
  <c r="BG632"/>
  <c r="BF632"/>
  <c r="T632"/>
  <c r="R632"/>
  <c r="P632"/>
  <c r="BI592"/>
  <c r="BH592"/>
  <c r="BG592"/>
  <c r="BF592"/>
  <c r="T592"/>
  <c r="R592"/>
  <c r="P592"/>
  <c r="BI555"/>
  <c r="BH555"/>
  <c r="BG555"/>
  <c r="BF555"/>
  <c r="T555"/>
  <c r="R555"/>
  <c r="P555"/>
  <c r="BI553"/>
  <c r="BH553"/>
  <c r="BG553"/>
  <c r="BF553"/>
  <c r="T553"/>
  <c r="R553"/>
  <c r="P553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1"/>
  <c r="BH531"/>
  <c r="BG531"/>
  <c r="BF531"/>
  <c r="T531"/>
  <c r="R531"/>
  <c r="P531"/>
  <c r="BI529"/>
  <c r="BH529"/>
  <c r="BG529"/>
  <c r="BF529"/>
  <c r="T529"/>
  <c r="R529"/>
  <c r="P529"/>
  <c r="BI513"/>
  <c r="BH513"/>
  <c r="BG513"/>
  <c r="BF513"/>
  <c r="T513"/>
  <c r="R513"/>
  <c r="P513"/>
  <c r="BI506"/>
  <c r="BH506"/>
  <c r="BG506"/>
  <c r="BF506"/>
  <c r="T506"/>
  <c r="R506"/>
  <c r="P506"/>
  <c r="BI499"/>
  <c r="BH499"/>
  <c r="BG499"/>
  <c r="BF499"/>
  <c r="T499"/>
  <c r="R499"/>
  <c r="P499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37"/>
  <c r="BH437"/>
  <c r="BG437"/>
  <c r="BF437"/>
  <c r="T437"/>
  <c r="R437"/>
  <c r="P437"/>
  <c r="BI429"/>
  <c r="BH429"/>
  <c r="BG429"/>
  <c r="BF429"/>
  <c r="T429"/>
  <c r="R429"/>
  <c r="P429"/>
  <c r="BI421"/>
  <c r="BH421"/>
  <c r="BG421"/>
  <c r="BF421"/>
  <c r="T421"/>
  <c r="R421"/>
  <c r="P421"/>
  <c r="BI413"/>
  <c r="BH413"/>
  <c r="BG413"/>
  <c r="BF413"/>
  <c r="T413"/>
  <c r="R413"/>
  <c r="P413"/>
  <c r="BI404"/>
  <c r="BH404"/>
  <c r="BG404"/>
  <c r="BF404"/>
  <c r="T404"/>
  <c r="R404"/>
  <c r="P404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4"/>
  <c r="BH344"/>
  <c r="BG344"/>
  <c r="BF344"/>
  <c r="T344"/>
  <c r="R344"/>
  <c r="P344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F96"/>
  <c r="E94"/>
  <c r="F56"/>
  <c r="E54"/>
  <c r="J26"/>
  <c r="E26"/>
  <c r="J99"/>
  <c r="J25"/>
  <c r="J23"/>
  <c r="E23"/>
  <c r="J58"/>
  <c r="J22"/>
  <c r="J20"/>
  <c r="E20"/>
  <c r="F99"/>
  <c r="J19"/>
  <c r="J17"/>
  <c r="E17"/>
  <c r="F98"/>
  <c r="J16"/>
  <c r="J14"/>
  <c r="J96"/>
  <c r="E7"/>
  <c r="E90"/>
  <c i="2" r="J39"/>
  <c r="J38"/>
  <c i="1" r="AY56"/>
  <c i="2" r="J37"/>
  <c i="1" r="AX56"/>
  <c i="2" r="BI256"/>
  <c r="BH256"/>
  <c r="BG256"/>
  <c r="BF256"/>
  <c r="T256"/>
  <c r="T255"/>
  <c r="R256"/>
  <c r="R255"/>
  <c r="P256"/>
  <c r="P255"/>
  <c r="BI249"/>
  <c r="BH249"/>
  <c r="BG249"/>
  <c r="BF249"/>
  <c r="T249"/>
  <c r="R249"/>
  <c r="P249"/>
  <c r="BI243"/>
  <c r="BH243"/>
  <c r="BG243"/>
  <c r="BF243"/>
  <c r="T243"/>
  <c r="R243"/>
  <c r="P243"/>
  <c r="BI238"/>
  <c r="BH238"/>
  <c r="BG238"/>
  <c r="BF238"/>
  <c r="T238"/>
  <c r="R238"/>
  <c r="P238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T197"/>
  <c r="R198"/>
  <c r="R197"/>
  <c r="P198"/>
  <c r="P197"/>
  <c r="BI193"/>
  <c r="BH193"/>
  <c r="BG193"/>
  <c r="BF193"/>
  <c r="T193"/>
  <c r="T192"/>
  <c r="R193"/>
  <c r="R192"/>
  <c r="P193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46"/>
  <c r="BH146"/>
  <c r="BG146"/>
  <c r="BF146"/>
  <c r="T146"/>
  <c r="R146"/>
  <c r="P146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06"/>
  <c r="BH106"/>
  <c r="BG106"/>
  <c r="BF106"/>
  <c r="T106"/>
  <c r="R106"/>
  <c r="P106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59"/>
  <c r="J19"/>
  <c r="J17"/>
  <c r="E17"/>
  <c r="F93"/>
  <c r="J16"/>
  <c r="J14"/>
  <c r="J91"/>
  <c r="E7"/>
  <c r="E50"/>
  <c i="1" r="L50"/>
  <c r="AM50"/>
  <c r="AM49"/>
  <c r="L49"/>
  <c r="AM47"/>
  <c r="L47"/>
  <c r="L45"/>
  <c r="L44"/>
  <c i="3" r="J456"/>
  <c r="BK242"/>
  <c r="J499"/>
  <c r="BK404"/>
  <c r="J188"/>
  <c i="4" r="BK172"/>
  <c r="BK107"/>
  <c r="J140"/>
  <c r="J112"/>
  <c i="5" r="J108"/>
  <c r="BK150"/>
  <c r="J111"/>
  <c i="6" r="J123"/>
  <c i="2" r="J132"/>
  <c i="3" r="BK386"/>
  <c i="4" r="J111"/>
  <c i="7" r="J96"/>
  <c i="2" r="BK220"/>
  <c i="3" r="J454"/>
  <c r="J374"/>
  <c i="4" r="J142"/>
  <c i="5" r="J153"/>
  <c r="J124"/>
  <c i="6" r="J91"/>
  <c i="2" r="BK238"/>
  <c i="3" r="J354"/>
  <c r="BK200"/>
  <c r="J529"/>
  <c r="BK429"/>
  <c r="BK227"/>
  <c i="4" r="BK169"/>
  <c r="BK181"/>
  <c r="BK123"/>
  <c i="5" r="BK161"/>
  <c r="BK175"/>
  <c r="J141"/>
  <c r="J114"/>
  <c i="6" r="J106"/>
  <c i="2" r="BK207"/>
  <c i="3" r="J553"/>
  <c r="J220"/>
  <c r="BK350"/>
  <c r="J452"/>
  <c i="4" r="BK106"/>
  <c i="5" r="J162"/>
  <c r="BK138"/>
  <c i="2" r="BK225"/>
  <c i="3" r="J216"/>
  <c r="BK258"/>
  <c i="4" r="J169"/>
  <c i="5" r="J154"/>
  <c i="7" r="J97"/>
  <c i="5" r="J128"/>
  <c r="J117"/>
  <c i="2" r="J198"/>
  <c i="3" r="BK398"/>
  <c r="J349"/>
  <c r="BK274"/>
  <c r="BK188"/>
  <c r="J547"/>
  <c r="BK458"/>
  <c r="BK437"/>
  <c r="BK322"/>
  <c r="BK301"/>
  <c r="J204"/>
  <c i="4" r="J182"/>
  <c r="J134"/>
  <c r="BK195"/>
  <c r="BK182"/>
  <c r="J103"/>
  <c r="J130"/>
  <c r="J149"/>
  <c i="5" r="J163"/>
  <c r="BK118"/>
  <c r="BK164"/>
  <c r="BK140"/>
  <c r="J127"/>
  <c r="BK113"/>
  <c i="6" r="BK101"/>
  <c r="BK110"/>
  <c i="2" r="J193"/>
  <c i="3" r="J358"/>
  <c r="J156"/>
  <c r="J367"/>
  <c r="J221"/>
  <c i="4" r="BK177"/>
  <c i="5" r="BK102"/>
  <c i="6" r="J122"/>
  <c i="5" r="J100"/>
  <c i="7" r="J82"/>
  <c i="2" r="BK132"/>
  <c i="3" r="J482"/>
  <c r="BK237"/>
  <c r="J183"/>
  <c r="BK400"/>
  <c r="J326"/>
  <c i="4" r="BK158"/>
  <c r="J119"/>
  <c r="BK114"/>
  <c i="2" r="F38"/>
  <c i="5" r="J132"/>
  <c i="6" r="BK119"/>
  <c i="7" r="BK84"/>
  <c r="J92"/>
  <c i="2" r="J146"/>
  <c i="3" r="J429"/>
  <c r="J345"/>
  <c r="BK247"/>
  <c r="BK190"/>
  <c r="J489"/>
  <c r="J462"/>
  <c r="BK447"/>
  <c r="J321"/>
  <c r="J284"/>
  <c r="J128"/>
  <c i="4" r="J173"/>
  <c r="J131"/>
  <c r="BK165"/>
  <c r="J180"/>
  <c r="J137"/>
  <c r="BK100"/>
  <c i="5" r="BK179"/>
  <c r="J150"/>
  <c r="J122"/>
  <c r="J179"/>
  <c r="BK167"/>
  <c r="J142"/>
  <c r="BK134"/>
  <c r="J121"/>
  <c r="BK111"/>
  <c i="6" r="J95"/>
  <c r="BK122"/>
  <c i="2" r="BK159"/>
  <c r="J159"/>
  <c i="3" r="J404"/>
  <c r="BK632"/>
  <c r="BK326"/>
  <c r="BK152"/>
  <c i="4" r="J123"/>
  <c r="BK152"/>
  <c i="5" r="J184"/>
  <c r="BK127"/>
  <c r="J160"/>
  <c r="BK133"/>
  <c i="6" r="J93"/>
  <c i="7" r="BK90"/>
  <c i="2" r="BK163"/>
  <c r="BK126"/>
  <c i="3" r="BK338"/>
  <c r="BK122"/>
  <c r="BK462"/>
  <c r="BK331"/>
  <c r="J114"/>
  <c i="4" r="J124"/>
  <c r="J146"/>
  <c i="5" r="BK176"/>
  <c r="J105"/>
  <c r="J147"/>
  <c i="6" r="J103"/>
  <c i="7" r="J99"/>
  <c i="2" r="BK184"/>
  <c i="3" r="BK421"/>
  <c r="J350"/>
  <c r="BK547"/>
  <c r="J160"/>
  <c i="4" r="J97"/>
  <c r="J160"/>
  <c i="5" r="J166"/>
  <c r="J172"/>
  <c r="J97"/>
  <c i="7" r="J91"/>
  <c i="4" r="J113"/>
  <c i="5" r="BK112"/>
  <c r="BK165"/>
  <c r="J109"/>
  <c i="6" r="BK93"/>
  <c i="7" r="BK82"/>
  <c i="1" r="AS55"/>
  <c i="3" r="J122"/>
  <c i="4" r="J177"/>
  <c r="BK142"/>
  <c i="5" r="J181"/>
  <c r="BK95"/>
  <c r="BK146"/>
  <c r="J119"/>
  <c i="4" r="BK148"/>
  <c i="7" r="J90"/>
  <c r="BK99"/>
  <c i="3" r="J450"/>
  <c r="J208"/>
  <c r="BK232"/>
  <c i="4" r="BK191"/>
  <c r="J101"/>
  <c i="5" r="J149"/>
  <c i="7" r="BK96"/>
  <c i="2" r="BK256"/>
  <c i="3" r="BK489"/>
  <c r="BK276"/>
  <c r="J146"/>
  <c r="J476"/>
  <c r="J398"/>
  <c r="J301"/>
  <c r="J118"/>
  <c i="4" r="J186"/>
  <c r="J106"/>
  <c i="5" r="J167"/>
  <c r="BK183"/>
  <c r="J151"/>
  <c r="BK116"/>
  <c i="6" r="BK108"/>
  <c i="3" r="J327"/>
  <c r="J256"/>
  <c i="4" r="J171"/>
  <c i="5" r="BK149"/>
  <c r="BK128"/>
  <c i="2" r="J126"/>
  <c i="3" r="J274"/>
  <c r="BK316"/>
  <c r="J384"/>
  <c r="BK394"/>
  <c i="4" r="BK146"/>
  <c r="J108"/>
  <c i="6" r="J110"/>
  <c i="5" r="BK182"/>
  <c r="BK145"/>
  <c i="7" r="BK85"/>
  <c i="2" r="BK119"/>
  <c i="3" r="J386"/>
  <c r="J338"/>
  <c r="J192"/>
  <c r="BK114"/>
  <c r="J474"/>
  <c r="J392"/>
  <c r="J316"/>
  <c r="BK229"/>
  <c r="BK132"/>
  <c i="4" r="J164"/>
  <c r="BK116"/>
  <c r="J116"/>
  <c r="J157"/>
  <c r="BK96"/>
  <c i="5" r="BK172"/>
  <c r="J103"/>
  <c r="BK169"/>
  <c r="BK142"/>
  <c r="BK122"/>
  <c r="BK96"/>
  <c i="2" r="BK215"/>
  <c r="J184"/>
  <c i="3" r="BK280"/>
  <c r="BK549"/>
  <c r="BK317"/>
  <c r="BK197"/>
  <c i="4" r="J158"/>
  <c i="6" r="J112"/>
  <c r="J125"/>
  <c i="2" r="J188"/>
  <c r="J175"/>
  <c i="3" r="J331"/>
  <c r="J549"/>
  <c r="J307"/>
  <c i="4" r="BK189"/>
  <c r="J167"/>
  <c r="BK154"/>
  <c i="5" r="J152"/>
  <c i="3" r="BK358"/>
  <c r="BK445"/>
  <c r="BK311"/>
  <c i="4" r="J165"/>
  <c r="BK145"/>
  <c i="5" r="J125"/>
  <c r="J143"/>
  <c r="BK94"/>
  <c i="6" r="BK106"/>
  <c i="2" r="BK180"/>
  <c i="3" r="J480"/>
  <c r="BK334"/>
  <c r="BK221"/>
  <c r="BK553"/>
  <c r="J506"/>
  <c r="J388"/>
  <c r="J311"/>
  <c r="J174"/>
  <c i="4" r="J179"/>
  <c r="BK151"/>
  <c r="BK157"/>
  <c r="BK155"/>
  <c i="5" r="J164"/>
  <c r="BK119"/>
  <c r="J161"/>
  <c r="J144"/>
  <c r="J120"/>
  <c i="6" r="BK125"/>
  <c r="BK99"/>
  <c i="2" r="BK146"/>
  <c i="3" r="J363"/>
  <c r="J152"/>
  <c i="4" r="BK193"/>
  <c r="BK104"/>
  <c r="J136"/>
  <c i="5" r="J116"/>
  <c r="BK139"/>
  <c i="7" r="BK89"/>
  <c i="2" r="J106"/>
  <c i="3" r="J378"/>
  <c r="BK544"/>
  <c r="J421"/>
  <c i="4" r="BK180"/>
  <c r="J168"/>
  <c r="BK98"/>
  <c i="5" r="J94"/>
  <c r="BK132"/>
  <c i="7" r="BK95"/>
  <c i="2" r="J180"/>
  <c i="3" r="J334"/>
  <c r="BK367"/>
  <c i="4" r="J127"/>
  <c i="5" r="J180"/>
  <c r="BK166"/>
  <c i="7" r="BK94"/>
  <c i="5" r="J169"/>
  <c r="BK181"/>
  <c r="J134"/>
  <c i="6" r="J99"/>
  <c i="7" r="J87"/>
  <c i="2" r="J163"/>
  <c i="3" r="BK344"/>
  <c r="J632"/>
  <c r="BK456"/>
  <c r="BK307"/>
  <c r="J166"/>
  <c i="4" r="J155"/>
  <c r="J161"/>
  <c r="J107"/>
  <c i="5" r="BK155"/>
  <c r="J176"/>
  <c r="J137"/>
  <c r="BK104"/>
  <c i="2" r="BK168"/>
  <c i="3" r="BK339"/>
  <c r="J260"/>
  <c i="4" r="J188"/>
  <c i="7" r="BK83"/>
  <c i="2" r="BK243"/>
  <c i="3" r="BK128"/>
  <c r="BK109"/>
  <c i="4" r="BK179"/>
  <c i="5" r="BK184"/>
  <c i="3" r="BK179"/>
  <c r="J179"/>
  <c i="5" r="J168"/>
  <c r="J136"/>
  <c i="6" r="BK112"/>
  <c i="2" r="BK121"/>
  <c i="3" r="BK506"/>
  <c r="J322"/>
  <c r="J542"/>
  <c r="BK454"/>
  <c r="BK192"/>
  <c i="4" r="J126"/>
  <c r="BK161"/>
  <c i="5" r="J175"/>
  <c r="BK130"/>
  <c r="BK147"/>
  <c r="BK108"/>
  <c i="2" r="BK210"/>
  <c i="3" r="BK474"/>
  <c r="BK374"/>
  <c i="4" r="BK137"/>
  <c r="BK108"/>
  <c i="5" r="J102"/>
  <c r="J118"/>
  <c i="2" r="BK193"/>
  <c i="3" r="J447"/>
  <c r="J211"/>
  <c r="BK531"/>
  <c r="BK450"/>
  <c r="J237"/>
  <c i="4" r="J191"/>
  <c r="BK119"/>
  <c r="BK173"/>
  <c r="BK103"/>
  <c i="5" r="J126"/>
  <c r="BK153"/>
  <c r="BK131"/>
  <c i="6" r="BK124"/>
  <c i="3" r="BK452"/>
  <c r="BK110"/>
  <c i="4" r="J193"/>
  <c i="7" r="J89"/>
  <c r="J95"/>
  <c i="2" r="BK100"/>
  <c i="3" r="J232"/>
  <c r="J110"/>
  <c i="4" r="BK113"/>
  <c i="5" r="J178"/>
  <c i="6" r="J108"/>
  <c i="7" r="BK97"/>
  <c i="3" r="BK359"/>
  <c r="J215"/>
  <c r="J540"/>
  <c r="J371"/>
  <c i="5" r="J156"/>
  <c r="BK173"/>
  <c r="BK136"/>
  <c r="BK105"/>
  <c i="2" r="J238"/>
  <c i="3" r="BK529"/>
  <c i="5" r="BK103"/>
  <c i="2" r="BK198"/>
  <c i="3" r="J229"/>
  <c r="BK384"/>
  <c i="4" r="BK120"/>
  <c i="5" r="BK120"/>
  <c r="BK100"/>
  <c i="2" r="J256"/>
  <c i="3" r="J317"/>
  <c i="4" r="J148"/>
  <c i="5" r="J113"/>
  <c i="7" r="J98"/>
  <c i="5" r="BK97"/>
  <c i="6" r="BK123"/>
  <c i="3" r="J437"/>
  <c r="BK225"/>
  <c r="BK480"/>
  <c r="J382"/>
  <c r="BK260"/>
  <c i="4" r="BK197"/>
  <c r="BK130"/>
  <c r="BK127"/>
  <c i="5" r="J177"/>
  <c r="J182"/>
  <c i="3" r="BK413"/>
  <c r="BK146"/>
  <c i="6" r="J97"/>
  <c i="7" r="BK91"/>
  <c i="2" r="BK188"/>
  <c i="3" r="BK349"/>
  <c r="BK208"/>
  <c i="4" r="J117"/>
  <c i="5" r="BK163"/>
  <c i="3" r="BK204"/>
  <c r="BK327"/>
  <c i="4" r="J154"/>
  <c i="5" r="BK115"/>
  <c r="BK114"/>
  <c i="7" r="BK88"/>
  <c i="2" r="J121"/>
  <c i="3" r="J339"/>
  <c i="4" r="BK109"/>
  <c r="BK143"/>
  <c i="5" r="J183"/>
  <c r="BK144"/>
  <c r="BK170"/>
  <c r="J130"/>
  <c i="6" r="BK91"/>
  <c i="2" r="J203"/>
  <c i="3" r="BK345"/>
  <c r="BK392"/>
  <c i="4" r="BK175"/>
  <c i="5" r="J174"/>
  <c r="BK143"/>
  <c i="7" r="J86"/>
  <c i="2" r="J225"/>
  <c i="3" r="BK160"/>
  <c r="BK183"/>
  <c i="4" r="BK101"/>
  <c i="5" r="BK151"/>
  <c r="BK117"/>
  <c i="2" r="BK157"/>
  <c i="3" r="J305"/>
  <c i="4" r="BK186"/>
  <c i="5" r="J104"/>
  <c i="7" r="J84"/>
  <c i="5" r="BK174"/>
  <c i="7" r="J83"/>
  <c i="3" r="J513"/>
  <c r="BK166"/>
  <c r="J464"/>
  <c r="BK363"/>
  <c i="5" r="J165"/>
  <c r="BK158"/>
  <c r="J107"/>
  <c i="2" r="BK249"/>
  <c i="3" r="J400"/>
  <c r="BK305"/>
  <c i="4" r="BK129"/>
  <c i="7" r="J93"/>
  <c i="2" r="BK175"/>
  <c i="3" r="J592"/>
  <c r="BK170"/>
  <c i="4" r="BK124"/>
  <c i="5" r="J173"/>
  <c i="3" r="J344"/>
  <c r="BK284"/>
  <c i="4" r="J195"/>
  <c i="5" r="J99"/>
  <c i="7" r="J88"/>
  <c i="2" r="BK203"/>
  <c i="3" r="BK388"/>
  <c r="BK266"/>
  <c r="BK592"/>
  <c r="J458"/>
  <c r="BK378"/>
  <c i="4" r="J197"/>
  <c r="J114"/>
  <c r="BK112"/>
  <c r="J100"/>
  <c i="5" r="J139"/>
  <c r="J159"/>
  <c r="J133"/>
  <c i="6" r="J114"/>
  <c i="2" r="J207"/>
  <c i="3" r="BK254"/>
  <c r="J296"/>
  <c i="4" r="J129"/>
  <c i="5" r="J158"/>
  <c i="6" r="J101"/>
  <c i="2" r="J210"/>
  <c i="3" r="J445"/>
  <c r="BK542"/>
  <c i="4" r="J162"/>
  <c r="J151"/>
  <c i="5" r="J155"/>
  <c i="7" r="BK98"/>
  <c i="3" r="BK476"/>
  <c r="J200"/>
  <c i="5" r="J140"/>
  <c i="7" r="BK86"/>
  <c i="2" r="F37"/>
  <c i="4" r="J121"/>
  <c i="5" r="BK121"/>
  <c r="BK171"/>
  <c r="BK135"/>
  <c i="6" r="BK95"/>
  <c i="2" r="BK106"/>
  <c i="3" r="BK220"/>
  <c i="4" r="BK168"/>
  <c i="6" r="BK114"/>
  <c i="2" r="J220"/>
  <c i="3" r="BK382"/>
  <c r="J379"/>
  <c i="4" r="J172"/>
  <c r="J115"/>
  <c i="5" r="BK137"/>
  <c i="3" r="J280"/>
  <c r="J394"/>
  <c i="4" r="BK121"/>
  <c i="5" r="J170"/>
  <c i="7" r="J94"/>
  <c r="BK92"/>
  <c i="3" r="BK540"/>
  <c r="J268"/>
  <c r="J109"/>
  <c r="BK464"/>
  <c r="BK312"/>
  <c i="4" r="J189"/>
  <c r="J96"/>
  <c r="J109"/>
  <c i="5" r="BK109"/>
  <c r="BK157"/>
  <c r="BK126"/>
  <c r="BK99"/>
  <c i="2" r="J119"/>
  <c i="3" r="J197"/>
  <c r="J190"/>
  <c i="4" r="BK162"/>
  <c i="5" r="BK168"/>
  <c r="J112"/>
  <c i="2" r="J243"/>
  <c i="3" r="J544"/>
  <c r="J247"/>
  <c i="4" r="BK164"/>
  <c i="5" r="BK162"/>
  <c i="6" r="BK97"/>
  <c i="2" r="J157"/>
  <c i="3" r="J254"/>
  <c i="4" r="BK188"/>
  <c r="BK131"/>
  <c i="5" r="BK180"/>
  <c i="4" r="J98"/>
  <c i="5" r="BK156"/>
  <c i="2" r="BK136"/>
  <c i="3" r="BK354"/>
  <c r="BK321"/>
  <c r="J132"/>
  <c r="BK487"/>
  <c i="5" r="BK178"/>
  <c i="6" r="J119"/>
  <c i="7" r="J85"/>
  <c i="3" r="J487"/>
  <c r="BK195"/>
  <c r="BK482"/>
  <c r="BK296"/>
  <c i="4" r="J143"/>
  <c r="J120"/>
  <c i="5" r="J131"/>
  <c r="J171"/>
  <c r="BK125"/>
  <c i="7" r="BK93"/>
  <c i="3" r="J531"/>
  <c r="BK174"/>
  <c r="J225"/>
  <c i="4" r="BK139"/>
  <c r="BK97"/>
  <c i="5" r="BK129"/>
  <c r="BK154"/>
  <c i="6" r="J124"/>
  <c i="2" r="J215"/>
  <c r="J249"/>
  <c i="3" r="J258"/>
  <c r="J413"/>
  <c r="J555"/>
  <c r="J242"/>
  <c i="4" r="J181"/>
  <c r="J133"/>
  <c i="5" r="J135"/>
  <c r="BK159"/>
  <c r="J110"/>
  <c i="7" r="BK87"/>
  <c i="2" r="J36"/>
  <c i="4" r="BK160"/>
  <c r="BK136"/>
  <c r="BK134"/>
  <c i="5" r="BK107"/>
  <c i="2" r="J136"/>
  <c i="3" r="J276"/>
  <c r="BK105"/>
  <c i="4" r="BK111"/>
  <c i="5" r="J146"/>
  <c r="J157"/>
  <c r="J129"/>
  <c i="3" r="J485"/>
  <c r="BK256"/>
  <c r="BK555"/>
  <c r="BK371"/>
  <c r="BK215"/>
  <c i="4" r="BK149"/>
  <c r="J145"/>
  <c r="BK115"/>
  <c i="5" r="J138"/>
  <c r="BK160"/>
  <c r="J115"/>
  <c i="6" r="BK103"/>
  <c i="3" r="BK499"/>
  <c r="J195"/>
  <c r="BK268"/>
  <c r="J266"/>
  <c i="4" r="BK133"/>
  <c r="BK140"/>
  <c i="5" r="BK124"/>
  <c i="3" r="BK118"/>
  <c r="BK216"/>
  <c i="4" r="J175"/>
  <c i="3" r="BK379"/>
  <c r="J170"/>
  <c r="BK485"/>
  <c r="J359"/>
  <c r="BK156"/>
  <c i="4" r="J139"/>
  <c r="BK117"/>
  <c r="J152"/>
  <c i="5" r="J96"/>
  <c i="3" r="J227"/>
  <c r="J312"/>
  <c i="4" r="BK167"/>
  <c r="BK126"/>
  <c i="5" r="BK152"/>
  <c i="6" r="J116"/>
  <c i="2" r="J168"/>
  <c i="3" r="BK513"/>
  <c r="BK211"/>
  <c i="4" r="J104"/>
  <c i="5" r="BK177"/>
  <c r="BK110"/>
  <c i="2" r="J100"/>
  <c i="3" r="J105"/>
  <c i="4" r="BK171"/>
  <c i="5" r="BK141"/>
  <c i="6" r="BK116"/>
  <c i="5" r="J145"/>
  <c r="J95"/>
  <c i="2" l="1" r="BK99"/>
  <c r="J99"/>
  <c r="J65"/>
  <c r="P156"/>
  <c r="BK174"/>
  <c r="J174"/>
  <c r="J68"/>
  <c r="P202"/>
  <c r="R209"/>
  <c r="T224"/>
  <c r="R99"/>
  <c r="R98"/>
  <c r="R156"/>
  <c r="R174"/>
  <c r="BK209"/>
  <c r="J209"/>
  <c r="J72"/>
  <c r="P224"/>
  <c r="P242"/>
  <c r="T99"/>
  <c r="BK156"/>
  <c r="J156"/>
  <c r="J66"/>
  <c r="T156"/>
  <c r="P174"/>
  <c r="T174"/>
  <c r="BK202"/>
  <c r="J202"/>
  <c r="J71"/>
  <c r="R202"/>
  <c r="T202"/>
  <c r="P209"/>
  <c r="T209"/>
  <c r="BK224"/>
  <c r="J224"/>
  <c r="J73"/>
  <c r="R224"/>
  <c r="BK242"/>
  <c r="J242"/>
  <c r="J74"/>
  <c r="R242"/>
  <c r="T242"/>
  <c i="3" r="P104"/>
  <c r="P127"/>
  <c r="R165"/>
  <c r="T182"/>
  <c r="T194"/>
  <c r="BK199"/>
  <c r="J199"/>
  <c r="J72"/>
  <c r="BK210"/>
  <c r="J210"/>
  <c r="J73"/>
  <c r="P231"/>
  <c r="T333"/>
  <c r="R381"/>
  <c r="P449"/>
  <c r="P484"/>
  <c r="T546"/>
  <c r="T104"/>
  <c r="BK165"/>
  <c r="J165"/>
  <c r="J67"/>
  <c r="BK194"/>
  <c r="J194"/>
  <c r="J71"/>
  <c r="T199"/>
  <c r="T231"/>
  <c r="BK381"/>
  <c r="J381"/>
  <c r="J77"/>
  <c r="BK484"/>
  <c r="J484"/>
  <c r="J79"/>
  <c r="P546"/>
  <c r="R104"/>
  <c r="R127"/>
  <c r="T165"/>
  <c r="P182"/>
  <c r="P194"/>
  <c r="P199"/>
  <c r="P210"/>
  <c r="R231"/>
  <c r="R333"/>
  <c r="P373"/>
  <c r="T381"/>
  <c r="R449"/>
  <c r="R484"/>
  <c r="R546"/>
  <c r="BK104"/>
  <c r="J104"/>
  <c r="J65"/>
  <c r="T127"/>
  <c r="R182"/>
  <c r="R199"/>
  <c r="R210"/>
  <c r="T210"/>
  <c r="BK333"/>
  <c r="J333"/>
  <c r="J75"/>
  <c r="BK373"/>
  <c r="J373"/>
  <c r="J76"/>
  <c r="R373"/>
  <c r="T373"/>
  <c r="BK449"/>
  <c r="J449"/>
  <c r="J78"/>
  <c r="BK546"/>
  <c r="J546"/>
  <c r="J80"/>
  <c i="4" r="BK95"/>
  <c r="J95"/>
  <c r="J65"/>
  <c r="BK125"/>
  <c r="J125"/>
  <c r="J67"/>
  <c r="BK156"/>
  <c r="J156"/>
  <c r="J68"/>
  <c r="BK185"/>
  <c r="J185"/>
  <c r="J71"/>
  <c i="5" r="P93"/>
  <c r="BK101"/>
  <c r="J101"/>
  <c r="J66"/>
  <c r="T101"/>
  <c r="P123"/>
  <c r="P148"/>
  <c i="6" r="T90"/>
  <c r="BK121"/>
  <c r="J121"/>
  <c r="J67"/>
  <c i="3" r="BK127"/>
  <c r="P165"/>
  <c r="BK182"/>
  <c r="R194"/>
  <c r="BK231"/>
  <c r="J231"/>
  <c r="J74"/>
  <c r="P333"/>
  <c r="P381"/>
  <c r="T449"/>
  <c r="T484"/>
  <c i="4" r="T95"/>
  <c r="T94"/>
  <c r="P125"/>
  <c r="R156"/>
  <c r="P185"/>
  <c i="5" r="BK98"/>
  <c r="R101"/>
  <c r="BK123"/>
  <c r="J123"/>
  <c r="J68"/>
  <c r="BK148"/>
  <c r="J148"/>
  <c r="J69"/>
  <c i="6" r="BK90"/>
  <c r="J90"/>
  <c r="J64"/>
  <c i="4" r="R95"/>
  <c r="R94"/>
  <c r="P110"/>
  <c r="T110"/>
  <c r="R125"/>
  <c r="P156"/>
  <c r="R185"/>
  <c i="5" r="BK93"/>
  <c r="J93"/>
  <c r="J64"/>
  <c r="R93"/>
  <c r="P98"/>
  <c r="P101"/>
  <c r="P106"/>
  <c r="T106"/>
  <c r="R123"/>
  <c r="T148"/>
  <c i="6" r="R90"/>
  <c r="P105"/>
  <c r="T105"/>
  <c r="R121"/>
  <c i="2" r="P99"/>
  <c r="P98"/>
  <c i="4" r="P95"/>
  <c r="P94"/>
  <c r="P93"/>
  <c i="1" r="AU58"/>
  <c i="4" r="BK110"/>
  <c r="J110"/>
  <c r="J66"/>
  <c r="R110"/>
  <c r="T125"/>
  <c r="T156"/>
  <c r="T185"/>
  <c i="5" r="T93"/>
  <c r="R98"/>
  <c r="T98"/>
  <c r="BK106"/>
  <c r="J106"/>
  <c r="J67"/>
  <c r="R106"/>
  <c r="T123"/>
  <c r="R148"/>
  <c i="6" r="P90"/>
  <c r="BK105"/>
  <c r="J105"/>
  <c r="J65"/>
  <c r="R105"/>
  <c r="P121"/>
  <c r="T121"/>
  <c i="7" r="BK81"/>
  <c r="BK80"/>
  <c r="J80"/>
  <c r="J59"/>
  <c r="P81"/>
  <c r="P80"/>
  <c i="1" r="AU61"/>
  <c i="7" r="R81"/>
  <c r="R80"/>
  <c r="T81"/>
  <c r="T80"/>
  <c i="2" r="BK192"/>
  <c r="J192"/>
  <c r="J69"/>
  <c r="BK197"/>
  <c r="J197"/>
  <c r="J70"/>
  <c r="BK255"/>
  <c r="J255"/>
  <c r="J75"/>
  <c i="3" r="BK178"/>
  <c r="J178"/>
  <c r="J68"/>
  <c i="6" r="BK118"/>
  <c r="J118"/>
  <c r="J66"/>
  <c i="7" r="E70"/>
  <c r="BE89"/>
  <c i="6" r="BK89"/>
  <c r="J89"/>
  <c i="7" r="J55"/>
  <c r="J76"/>
  <c r="BE84"/>
  <c r="BE85"/>
  <c r="BE86"/>
  <c r="BE91"/>
  <c r="F54"/>
  <c r="BE95"/>
  <c r="BE96"/>
  <c r="BE97"/>
  <c r="BE98"/>
  <c r="BE99"/>
  <c r="J52"/>
  <c r="BE82"/>
  <c r="BE83"/>
  <c r="BE90"/>
  <c r="BE92"/>
  <c r="BE94"/>
  <c r="BE87"/>
  <c r="BE93"/>
  <c r="F55"/>
  <c r="BE88"/>
  <c i="5" r="J98"/>
  <c r="J65"/>
  <c i="6" r="E50"/>
  <c r="J86"/>
  <c r="BE124"/>
  <c r="BE101"/>
  <c r="BE114"/>
  <c r="BE119"/>
  <c r="BE125"/>
  <c r="F85"/>
  <c r="BE93"/>
  <c r="BE99"/>
  <c r="BE108"/>
  <c r="F59"/>
  <c r="BE123"/>
  <c r="J58"/>
  <c r="BE122"/>
  <c r="BE91"/>
  <c r="BE103"/>
  <c r="BE106"/>
  <c r="J83"/>
  <c r="BE97"/>
  <c r="BE112"/>
  <c r="BE95"/>
  <c r="BE110"/>
  <c r="BE116"/>
  <c i="4" r="BK94"/>
  <c r="J94"/>
  <c r="J64"/>
  <c i="5" r="E50"/>
  <c r="J56"/>
  <c r="F58"/>
  <c r="J58"/>
  <c r="J59"/>
  <c r="F89"/>
  <c r="BE94"/>
  <c r="BE95"/>
  <c r="BE96"/>
  <c r="BE97"/>
  <c r="BE99"/>
  <c r="BE102"/>
  <c r="BE103"/>
  <c r="BE104"/>
  <c r="BE105"/>
  <c r="BE107"/>
  <c r="BE108"/>
  <c r="BE109"/>
  <c r="BE112"/>
  <c r="BE115"/>
  <c r="BE116"/>
  <c r="BE118"/>
  <c r="BE119"/>
  <c r="BE120"/>
  <c r="BE121"/>
  <c r="BE124"/>
  <c r="BE125"/>
  <c r="BE126"/>
  <c r="BE127"/>
  <c r="BE128"/>
  <c r="BE129"/>
  <c r="BE130"/>
  <c r="BE131"/>
  <c r="BE134"/>
  <c r="BE135"/>
  <c r="BE136"/>
  <c r="BE137"/>
  <c r="BE138"/>
  <c r="BE139"/>
  <c r="BE140"/>
  <c r="BE141"/>
  <c r="BE142"/>
  <c r="BE143"/>
  <c r="BE144"/>
  <c r="BE145"/>
  <c r="BE149"/>
  <c r="BE150"/>
  <c r="BE151"/>
  <c r="BE152"/>
  <c r="BE153"/>
  <c r="BE154"/>
  <c r="BE155"/>
  <c r="BE156"/>
  <c r="BE157"/>
  <c r="BE158"/>
  <c r="BE159"/>
  <c r="BE161"/>
  <c r="BE162"/>
  <c r="BE164"/>
  <c r="BE165"/>
  <c r="BE166"/>
  <c r="BE167"/>
  <c r="BE168"/>
  <c r="BE169"/>
  <c r="BE170"/>
  <c r="BE171"/>
  <c r="BE172"/>
  <c r="BE173"/>
  <c r="BE174"/>
  <c r="BE175"/>
  <c r="BE176"/>
  <c r="BE179"/>
  <c r="BE180"/>
  <c r="BE181"/>
  <c r="BE182"/>
  <c r="BE100"/>
  <c r="BE110"/>
  <c r="BE111"/>
  <c r="BE113"/>
  <c r="BE114"/>
  <c r="BE117"/>
  <c r="BE122"/>
  <c r="BE132"/>
  <c r="BE133"/>
  <c r="BE146"/>
  <c r="BE147"/>
  <c r="BE160"/>
  <c r="BE163"/>
  <c r="BE177"/>
  <c r="BE178"/>
  <c r="BE183"/>
  <c r="BE184"/>
  <c i="3" r="J127"/>
  <c r="J66"/>
  <c i="4" r="E81"/>
  <c r="F89"/>
  <c r="BE97"/>
  <c r="BE103"/>
  <c r="BE129"/>
  <c r="BE154"/>
  <c r="J58"/>
  <c r="J59"/>
  <c r="J87"/>
  <c r="BE96"/>
  <c r="BE106"/>
  <c r="BE113"/>
  <c r="BE115"/>
  <c r="BE117"/>
  <c r="BE119"/>
  <c r="BE121"/>
  <c r="BE127"/>
  <c r="BE133"/>
  <c r="BE136"/>
  <c r="BE140"/>
  <c r="BE148"/>
  <c r="BE149"/>
  <c r="BE158"/>
  <c r="BE107"/>
  <c r="BE108"/>
  <c r="BE109"/>
  <c r="BE111"/>
  <c r="BE124"/>
  <c r="BE126"/>
  <c r="BE142"/>
  <c r="BE143"/>
  <c r="BE161"/>
  <c r="BE165"/>
  <c r="BE168"/>
  <c r="BE171"/>
  <c r="BE188"/>
  <c i="3" r="J182"/>
  <c r="J70"/>
  <c i="4" r="F90"/>
  <c r="BE104"/>
  <c r="BE114"/>
  <c r="BE123"/>
  <c r="BE130"/>
  <c r="BE131"/>
  <c r="BE152"/>
  <c r="BE155"/>
  <c r="BE162"/>
  <c r="BE169"/>
  <c r="BE172"/>
  <c r="BE181"/>
  <c r="BE193"/>
  <c r="BE98"/>
  <c r="BE100"/>
  <c r="BE101"/>
  <c r="BE112"/>
  <c r="BE116"/>
  <c r="BE120"/>
  <c r="BE134"/>
  <c r="BE137"/>
  <c r="BE139"/>
  <c r="BE145"/>
  <c r="BE146"/>
  <c r="BE151"/>
  <c r="BE157"/>
  <c r="BE160"/>
  <c r="BE164"/>
  <c r="BE167"/>
  <c r="BE173"/>
  <c r="BE175"/>
  <c r="BE177"/>
  <c r="BE179"/>
  <c r="BE180"/>
  <c r="BE182"/>
  <c r="BE186"/>
  <c r="BE189"/>
  <c r="BE191"/>
  <c r="BE195"/>
  <c r="BE197"/>
  <c i="3" r="E50"/>
  <c r="J56"/>
  <c r="F59"/>
  <c r="J98"/>
  <c r="BE105"/>
  <c r="BE110"/>
  <c r="BE122"/>
  <c r="BE146"/>
  <c r="BE152"/>
  <c r="BE156"/>
  <c r="BE179"/>
  <c r="BE190"/>
  <c r="BE192"/>
  <c r="BE195"/>
  <c r="BE197"/>
  <c r="BE211"/>
  <c r="BE215"/>
  <c r="BE216"/>
  <c r="BE225"/>
  <c r="BE227"/>
  <c r="BE237"/>
  <c r="BE247"/>
  <c r="BE258"/>
  <c r="BE260"/>
  <c r="BE284"/>
  <c r="BE296"/>
  <c r="BE301"/>
  <c r="BE305"/>
  <c r="BE307"/>
  <c r="BE311"/>
  <c r="BE312"/>
  <c r="BE316"/>
  <c r="BE317"/>
  <c r="BE321"/>
  <c r="BE322"/>
  <c r="BE326"/>
  <c r="BE327"/>
  <c r="BE359"/>
  <c r="BE363"/>
  <c r="BE367"/>
  <c r="BE374"/>
  <c r="BE378"/>
  <c r="BE379"/>
  <c r="BE382"/>
  <c r="BE384"/>
  <c r="BE386"/>
  <c r="BE388"/>
  <c r="BE392"/>
  <c r="BE398"/>
  <c r="BE400"/>
  <c r="BE404"/>
  <c r="BE413"/>
  <c r="BE421"/>
  <c r="BE429"/>
  <c r="BE437"/>
  <c r="BE445"/>
  <c r="BE447"/>
  <c r="BE450"/>
  <c r="BE452"/>
  <c r="BE454"/>
  <c r="BE456"/>
  <c r="BE458"/>
  <c r="BE474"/>
  <c r="BE476"/>
  <c r="BE480"/>
  <c r="BE482"/>
  <c r="BE485"/>
  <c r="BE487"/>
  <c r="BE489"/>
  <c r="BE499"/>
  <c r="BE506"/>
  <c r="BE513"/>
  <c r="BE529"/>
  <c r="BE531"/>
  <c r="BE540"/>
  <c r="BE542"/>
  <c r="BE544"/>
  <c r="BE547"/>
  <c r="BE549"/>
  <c r="BE553"/>
  <c r="BE555"/>
  <c r="BE592"/>
  <c r="BE632"/>
  <c i="2" r="BK98"/>
  <c r="J98"/>
  <c r="J64"/>
  <c i="3" r="F58"/>
  <c r="J59"/>
  <c r="BE109"/>
  <c r="BE114"/>
  <c r="BE118"/>
  <c r="BE128"/>
  <c r="BE132"/>
  <c r="BE160"/>
  <c r="BE166"/>
  <c r="BE170"/>
  <c r="BE174"/>
  <c r="BE183"/>
  <c r="BE188"/>
  <c r="BE200"/>
  <c r="BE204"/>
  <c r="BE208"/>
  <c r="BE220"/>
  <c r="BE221"/>
  <c r="BE229"/>
  <c r="BE232"/>
  <c r="BE242"/>
  <c r="BE254"/>
  <c r="BE256"/>
  <c r="BE266"/>
  <c r="BE268"/>
  <c r="BE274"/>
  <c r="BE276"/>
  <c r="BE280"/>
  <c r="BE331"/>
  <c r="BE334"/>
  <c r="BE338"/>
  <c r="BE339"/>
  <c r="BE344"/>
  <c r="BE345"/>
  <c r="BE349"/>
  <c r="BE350"/>
  <c r="BE354"/>
  <c r="BE358"/>
  <c r="BE371"/>
  <c r="BE394"/>
  <c r="BE462"/>
  <c r="BE464"/>
  <c i="2" r="BE180"/>
  <c r="J56"/>
  <c r="E85"/>
  <c r="J93"/>
  <c r="J94"/>
  <c r="BE106"/>
  <c r="BE119"/>
  <c r="BE126"/>
  <c r="BE132"/>
  <c r="BE136"/>
  <c r="BE146"/>
  <c r="BE184"/>
  <c r="BE188"/>
  <c r="BE193"/>
  <c r="BE198"/>
  <c r="BE203"/>
  <c r="BE210"/>
  <c r="BE225"/>
  <c r="BE249"/>
  <c r="BE256"/>
  <c r="BE168"/>
  <c r="BE175"/>
  <c r="F58"/>
  <c r="F94"/>
  <c r="BE100"/>
  <c r="BE121"/>
  <c r="BE157"/>
  <c r="BE159"/>
  <c r="BE163"/>
  <c r="BE215"/>
  <c r="BE238"/>
  <c r="BE207"/>
  <c r="BE243"/>
  <c r="BE220"/>
  <c i="1" r="AW56"/>
  <c r="BB56"/>
  <c r="BC56"/>
  <c i="7" r="F34"/>
  <c i="1" r="BA61"/>
  <c i="7" r="F35"/>
  <c i="1" r="BB61"/>
  <c i="4" r="F36"/>
  <c i="1" r="BA58"/>
  <c i="2" r="F36"/>
  <c i="1" r="BA56"/>
  <c i="7" r="J34"/>
  <c i="1" r="AW61"/>
  <c r="AS54"/>
  <c i="4" r="F38"/>
  <c i="1" r="BC58"/>
  <c i="6" r="J36"/>
  <c i="1" r="AW60"/>
  <c i="3" r="F37"/>
  <c i="1" r="BB57"/>
  <c i="7" r="F37"/>
  <c i="1" r="BD61"/>
  <c i="3" r="J36"/>
  <c i="1" r="AW57"/>
  <c i="3" r="F39"/>
  <c i="1" r="BD57"/>
  <c i="6" r="F36"/>
  <c i="1" r="BA60"/>
  <c i="6" r="F39"/>
  <c i="1" r="BD60"/>
  <c i="3" r="F38"/>
  <c i="1" r="BC57"/>
  <c i="5" r="F37"/>
  <c i="1" r="BB59"/>
  <c i="6" r="J32"/>
  <c i="5" r="F36"/>
  <c i="1" r="BA59"/>
  <c i="3" r="F36"/>
  <c i="1" r="BA57"/>
  <c i="4" r="F37"/>
  <c i="1" r="BB58"/>
  <c i="6" r="F37"/>
  <c i="1" r="BB60"/>
  <c i="2" r="F39"/>
  <c i="1" r="BD56"/>
  <c i="7" r="F36"/>
  <c i="1" r="BC61"/>
  <c i="5" r="F38"/>
  <c i="1" r="BC59"/>
  <c i="4" r="F39"/>
  <c i="1" r="BD58"/>
  <c i="5" r="F39"/>
  <c i="1" r="BD59"/>
  <c i="6" r="F38"/>
  <c i="1" r="BC60"/>
  <c i="4" r="J36"/>
  <c i="1" r="AW58"/>
  <c i="5" r="J36"/>
  <c i="1" r="AW59"/>
  <c i="2" l="1" r="T173"/>
  <c i="5" r="T92"/>
  <c i="4" r="T93"/>
  <c i="3" r="BK103"/>
  <c r="J103"/>
  <c r="J64"/>
  <c i="6" r="R89"/>
  <c i="4" r="R93"/>
  <c i="5" r="P92"/>
  <c i="1" r="AU59"/>
  <c i="3" r="P103"/>
  <c r="BK181"/>
  <c r="J181"/>
  <c r="J69"/>
  <c r="T103"/>
  <c r="T181"/>
  <c r="R181"/>
  <c i="2" r="T98"/>
  <c r="T97"/>
  <c i="6" r="P89"/>
  <c i="1" r="AU60"/>
  <c i="5" r="R92"/>
  <c r="BK92"/>
  <c r="J92"/>
  <c i="6" r="T89"/>
  <c i="3" r="P181"/>
  <c i="2" r="P173"/>
  <c r="P97"/>
  <c i="1" r="AU56"/>
  <c i="3" r="R103"/>
  <c r="R102"/>
  <c i="2" r="R173"/>
  <c r="R97"/>
  <c r="BK173"/>
  <c r="J173"/>
  <c r="J67"/>
  <c i="7" r="J81"/>
  <c r="J60"/>
  <c i="1" r="AG60"/>
  <c i="6" r="J63"/>
  <c i="4" r="BK93"/>
  <c r="J93"/>
  <c i="2" r="BK97"/>
  <c r="J97"/>
  <c i="3" r="F35"/>
  <c i="1" r="AZ57"/>
  <c i="2" r="J35"/>
  <c i="1" r="AV56"/>
  <c r="AT56"/>
  <c i="2" r="F35"/>
  <c i="1" r="AZ56"/>
  <c i="5" r="F35"/>
  <c i="1" r="AZ59"/>
  <c i="2" r="J32"/>
  <c i="1" r="AG56"/>
  <c i="6" r="F35"/>
  <c i="1" r="AZ60"/>
  <c i="4" r="F35"/>
  <c i="1" r="AZ58"/>
  <c i="5" r="J32"/>
  <c i="1" r="AG59"/>
  <c r="BC55"/>
  <c r="AY55"/>
  <c i="4" r="J32"/>
  <c i="1" r="AG58"/>
  <c i="5" r="J35"/>
  <c i="1" r="AV59"/>
  <c r="AT59"/>
  <c r="AN59"/>
  <c i="4" r="J35"/>
  <c i="1" r="AV58"/>
  <c r="AT58"/>
  <c r="BB55"/>
  <c r="AX55"/>
  <c r="BA55"/>
  <c r="AW55"/>
  <c i="6" r="J35"/>
  <c i="1" r="AV60"/>
  <c r="AT60"/>
  <c r="AN60"/>
  <c i="7" r="J30"/>
  <c i="1" r="AG61"/>
  <c r="BD55"/>
  <c i="7" r="F33"/>
  <c i="1" r="AZ61"/>
  <c i="3" r="J35"/>
  <c i="1" r="AV57"/>
  <c r="AT57"/>
  <c i="7" r="J33"/>
  <c i="1" r="AV61"/>
  <c r="AT61"/>
  <c r="AN61"/>
  <c i="3" l="1" r="T102"/>
  <c r="P102"/>
  <c i="1" r="AU57"/>
  <c i="3" r="BK102"/>
  <c r="J102"/>
  <c i="5" r="J63"/>
  <c i="7" r="J39"/>
  <c i="6" r="J41"/>
  <c i="1" r="AN58"/>
  <c i="4" r="J63"/>
  <c i="5" r="J41"/>
  <c i="4" r="J41"/>
  <c i="1" r="AN56"/>
  <c i="2" r="J63"/>
  <c r="J41"/>
  <c i="3" r="J32"/>
  <c i="1" r="AG57"/>
  <c r="AG55"/>
  <c r="AG54"/>
  <c r="AK26"/>
  <c r="BB54"/>
  <c r="W31"/>
  <c r="BC54"/>
  <c r="W32"/>
  <c r="BA54"/>
  <c r="W30"/>
  <c r="BD54"/>
  <c r="W33"/>
  <c r="AU55"/>
  <c r="AU54"/>
  <c r="AZ55"/>
  <c r="AV55"/>
  <c r="AT55"/>
  <c r="AN55"/>
  <c i="3" l="1" r="J41"/>
  <c r="J63"/>
  <c i="1" r="AN57"/>
  <c r="AW54"/>
  <c r="AK30"/>
  <c r="AY54"/>
  <c r="AX54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<sst xmlns="http://schemas.openxmlformats.org/spreadsheetml/2006/main">
  <si>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</si>
  <si>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</si>
  <si>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</si>
  <si>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</si>
  <si>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</si>
  <si>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{d7343b4d-fc68-40fa-996e-c601179a5417}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</si>
  <si>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</si>
  <si>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</si>
  <si>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</si>
  <si>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</si>
  <si>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</si>
  <si>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</si>
  <si>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</si>
  <si>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</si>
  <si>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</si>
  <si>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</si>
  <si>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</si>
  <si>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Dětská skupina Sovadinova</t>
  </si>
  <si>
    <t>KSO:</t>
  </si>
  <si>
    <t/>
  </si>
  <si>
    <t>CC-CZ:</t>
  </si>
  <si>
    <t>Místo:</t>
  </si>
  <si>
    <t xml:space="preserve">Břeclav, k. ú. Břeclav 613584 </t>
  </si>
  <si>
    <t>Datum:</t>
  </si>
  <si>
    <t>26. 3. 2024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</si>
  <si>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</si>
  <si>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</si>
  <si>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</si>
  <si>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</si>
  <si>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</si>
  <si>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</si>
  <si>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</si>
  <si>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</si>
  <si>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</si>
  <si>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</si>
  <si>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</si>
  <si>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</si>
  <si>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</si>
  <si>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</si>
  <si>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</si>
  <si>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</si>
  <si>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</si>
  <si>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</si>
  <si>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</si>
  <si>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</si>
  <si>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</si>
  <si>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</si>
  <si>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</si>
  <si>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</si>
  <si>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</si>
  <si>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</si>
  <si>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</si>
  <si>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</si>
  <si>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</si>
  <si>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</si>
  <si>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</si>
  <si>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</si>
  <si>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</si>
  <si>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</si>
  <si>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</si>
  <si>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</si>
  <si>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</si>
  <si>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</si>
  <si>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</si>
  <si>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</si>
  <si>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</si>
  <si>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</si>
  <si>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</si>
  <si>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</si>
  <si>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</si>
  <si>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</si>
  <si>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</si>
  <si>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</si>
  <si>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</si>
  <si>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</si>
  <si>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Dětská skupina</t>
  </si>
  <si>
    <t>STA</t>
  </si>
  <si>
    <t>1</t>
  </si>
  <si>
    <t>{99b40c29-1252-492b-a43c-60e3863f1888}</t>
  </si>
  <si>
    <t>2</t>
  </si>
  <si>
    <t>/</t>
  </si>
  <si>
    <t>SO.01.001</t>
  </si>
  <si>
    <t>Bourací práce</t>
  </si>
  <si>
    <t>Soupis</t>
  </si>
  <si>
    <t>{6a1fc2d4-44ef-4f56-8d08-fb0e51f15ac9}</t>
  </si>
  <si>
    <t>SO.01.002</t>
  </si>
  <si>
    <t>Architektonicko-stavební část</t>
  </si>
  <si>
    <t>{c96d77f9-76b6-496d-b9e4-655f8cce63a5}</t>
  </si>
  <si>
    <t>SO.01.003</t>
  </si>
  <si>
    <t>Silnoproudá elektrotechnika</t>
  </si>
  <si>
    <t>{986f0814-3a4b-403b-97ee-9c8e6e5c8241}</t>
  </si>
  <si>
    <t>SO.01.004</t>
  </si>
  <si>
    <t>Zdravotechnická zařízení</t>
  </si>
  <si>
    <t>{5b06aaed-bfb3-4022-ae72-0f2991e97f86}</t>
  </si>
  <si>
    <t>SO.01.005</t>
  </si>
  <si>
    <t>Gastrotechnologie</t>
  </si>
  <si>
    <t>{421f3d19-3149-4dff-832d-c6a61402ccbb}</t>
  </si>
  <si>
    <t>SO.09</t>
  </si>
  <si>
    <t>Vedlejší a ostatní náklady</t>
  </si>
  <si>
    <t>{8aa87f77-7421-4a0c-965b-aeb268ce7c08}</t>
  </si>
  <si>
    <t>KRYCÍ LIST SOUPISU PRACÍ</t>
  </si>
  <si>
    <t>Objekt:</t>
  </si>
  <si>
    <t>SO.01 - Dětská skupina</t>
  </si>
  <si>
    <t>Soupis:</t>
  </si>
  <si>
    <t>SO.01.001 -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</si>
  <si>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</si>
  <si>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</si>
  <si>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</si>
  <si>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</si>
  <si>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</si>
  <si>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</si>
  <si>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</si>
  <si>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</si>
  <si>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</si>
  <si>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</si>
  <si>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</si>
  <si>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</si>
  <si>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</si>
  <si>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</si>
  <si>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</si>
  <si>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</si>
  <si>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</si>
  <si>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</si>
  <si>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</si>
  <si>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</si>
  <si>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</si>
  <si>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</si>
  <si>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</si>
  <si>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</si>
  <si>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</si>
  <si>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</si>
  <si>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</si>
  <si>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</si>
  <si>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</si>
  <si>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</si>
  <si>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</si>
  <si>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</si>
  <si>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</si>
  <si>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</si>
  <si>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</si>
  <si>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962031133</t>
  </si>
  <si>
    <t>Bourání příček nebo přizdívek z cihel pálených plných nebo dutých, tl. přes 100 do 150 mm</t>
  </si>
  <si>
    <t>m2</t>
  </si>
  <si>
    <t>CS ÚRS 2024 02</t>
  </si>
  <si>
    <t>4</t>
  </si>
  <si>
    <t>1012700045</t>
  </si>
  <si>
    <t>Online PSC</t>
  </si>
  <si>
    <t>https://podminky.urs.cz/item/CS_URS_2024_02/962031133</t>
  </si>
  <si>
    <t>VV</t>
  </si>
  <si>
    <t>"Bourání zdiva dle D1.1.06, D1.1.07, 104, 106:" 3*(2+0,6+1,4+5,8+0,35+1,3)</t>
  </si>
  <si>
    <t>"Odečet otvorů:" -(3*0,7*2)-(2*0,9*2)</t>
  </si>
  <si>
    <t>"Bourání zdiva dle D1.1.06, D1.1.07, 109:" 3*(3,2)</t>
  </si>
  <si>
    <t>Součet</t>
  </si>
  <si>
    <t>965043321</t>
  </si>
  <si>
    <t>Bourání mazanin betonových s potěrem nebo teracem tl. do 100 mm, plochy do 1 m2</t>
  </si>
  <si>
    <t>m3</t>
  </si>
  <si>
    <t>908063985</t>
  </si>
  <si>
    <t>https://podminky.urs.cz/item/CS_URS_2024_02/965043321</t>
  </si>
  <si>
    <t>"AB07 dle D1.1.06, D1.1.07 (předpokládané ubourání svrchní vrstvy podlahového souvrství pod novými příčkami)."</t>
  </si>
  <si>
    <t>"103:" 0,2*(2,8)*0,05</t>
  </si>
  <si>
    <t>"104:" 0,2*(0,75)*0,05</t>
  </si>
  <si>
    <t>"106:" 0,2*(1,3)*0,05</t>
  </si>
  <si>
    <t>"109:" 0,2*(2,8)*0,05</t>
  </si>
  <si>
    <t>"111:" 0,2*(1,8)*0,05</t>
  </si>
  <si>
    <t>"113:" 0,2*(2,2+2,3)*0,05</t>
  </si>
  <si>
    <t>Mezisoučet</t>
  </si>
  <si>
    <t>3</t>
  </si>
  <si>
    <t>"Předpokládané ubourání nesoudržných vrstev:" 1</t>
  </si>
  <si>
    <t>965049111</t>
  </si>
  <si>
    <t>Bourání mazanin Příplatek k cenám za bourání mazanin betonových se svařovanou sítí, tl. do 100 mm</t>
  </si>
  <si>
    <t>1917857878</t>
  </si>
  <si>
    <t>https://podminky.urs.cz/item/CS_URS_2024_02/965049111</t>
  </si>
  <si>
    <t>968072455</t>
  </si>
  <si>
    <t>Vybourání kovových rámů oken s křídly, dveřních zárubní, vrat, stěn, ostění nebo obkladů dveřních zárubní, plochy do 2 m2</t>
  </si>
  <si>
    <t>1004789668</t>
  </si>
  <si>
    <t>https://podminky.urs.cz/item/CS_URS_2024_02/968072455</t>
  </si>
  <si>
    <t>"Bourání zárubní ocelových nebo dřevěných AB02 dle D1.1.06, D1.1.07:" 1</t>
  </si>
  <si>
    <t>"Bourání zárubní ocelových nebo dřevěných AB03 dle D1.1.06, D1.1.07:" 11</t>
  </si>
  <si>
    <t>5</t>
  </si>
  <si>
    <t>971033631</t>
  </si>
  <si>
    <t>Vybourání otvorů ve zdivu základovém nebo nadzákladovém z cihel, tvárnic, příčkovek z cihel pálených na maltu vápennou nebo vápenocementovou plochy do 4 m2, tl. do 150 mm</t>
  </si>
  <si>
    <t>1804911810</t>
  </si>
  <si>
    <t>https://podminky.urs.cz/item/CS_URS_2024_02/971033631</t>
  </si>
  <si>
    <t>"Bourání otvoru dle D1.1.06, D1.1.07, 103-109:" 2*0,9*2</t>
  </si>
  <si>
    <t>"Bourání otvoru dle D1.1.06, D1.1.07, 107-115:" 0,9*2</t>
  </si>
  <si>
    <t>"Bourání otvoru dle D1.1.06, D1.1.07, 111-113:" 0,9*2</t>
  </si>
  <si>
    <t>6</t>
  </si>
  <si>
    <t>974029165</t>
  </si>
  <si>
    <t>Vysekání rýh ve zdivu kamenném do hl. 150 mm a šířky do 200 mm</t>
  </si>
  <si>
    <t>m</t>
  </si>
  <si>
    <t>-192714549</t>
  </si>
  <si>
    <t>https://podminky.urs.cz/item/CS_URS_2024_02/974029165</t>
  </si>
  <si>
    <t>"AB05 dle D1.1.06, D1.1.07 (vysekání rýhy pro překlady):" 4*1,2</t>
  </si>
  <si>
    <t>7</t>
  </si>
  <si>
    <t>977312111</t>
  </si>
  <si>
    <t>Řezání stávajících betonových mazanin s vyztužením hloubky do 50 mm</t>
  </si>
  <si>
    <t>1941613518</t>
  </si>
  <si>
    <t>https://podminky.urs.cz/item/CS_URS_2024_02/977312111</t>
  </si>
  <si>
    <t>"AB07 dle D1.1.06, D1.1.07 (předpokládané prožezání svrchní vrstvy podlahového souvrství)."</t>
  </si>
  <si>
    <t>"103:" 2*(2,8)</t>
  </si>
  <si>
    <t>"104:" 2*(0,75)</t>
  </si>
  <si>
    <t>"106:" 2*(1,3)</t>
  </si>
  <si>
    <t>"109:" 2*(2,8)</t>
  </si>
  <si>
    <t>"111:" 2*(1,8)</t>
  </si>
  <si>
    <t>"113:" 2*(2,2+2,3)</t>
  </si>
  <si>
    <t>8</t>
  </si>
  <si>
    <t>978013191</t>
  </si>
  <si>
    <t>Otlučení vápenných nebo vápenocementových omítek vnitřních ploch stěn s vyškrabáním spar, s očištěním zdiva, v rozsahu přes 50 do 100 %</t>
  </si>
  <si>
    <t>41462783</t>
  </si>
  <si>
    <t>https://podminky.urs.cz/item/CS_URS_2024_02/978013191</t>
  </si>
  <si>
    <t>"Otlučení omítek v místě napojení nových příček"</t>
  </si>
  <si>
    <t>"103:" 2*3*0,2</t>
  </si>
  <si>
    <t>"104:" 2*3*0,2</t>
  </si>
  <si>
    <t>"106:" 2*3*0,2</t>
  </si>
  <si>
    <t>"109:" 2*3*0,2</t>
  </si>
  <si>
    <t>"111:" 2*3*0,2</t>
  </si>
  <si>
    <t>"113:" 2*3*0,2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</si>
  <si>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</si>
  <si>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</si>
  <si>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</si>
  <si>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</si>
  <si>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</si>
  <si>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-1001024971</t>
  </si>
  <si>
    <t>https://podminky.urs.cz/item/CS_URS_2024_02/997013211</t>
  </si>
  <si>
    <t>10</t>
  </si>
  <si>
    <t>997013501</t>
  </si>
  <si>
    <t>Odvoz suti a vybouraných hmot na skládku nebo meziskládku se složením, na vzdálenost do 1 km</t>
  </si>
  <si>
    <t>1623039124</t>
  </si>
  <si>
    <t>https://podminky.urs.cz/item/CS_URS_2024_02/997013501</t>
  </si>
  <si>
    <t>"Předpokládaný odvoz suti a odpadu do 10 km:" 23,862</t>
  </si>
  <si>
    <t>11</t>
  </si>
  <si>
    <t>997013509</t>
  </si>
  <si>
    <t>Odvoz suti a vybouraných hmot na skládku nebo meziskládku se složením, na vzdálenost Příplatek k ceně za každý další započatý 1 km přes 1 km</t>
  </si>
  <si>
    <t>544188532</t>
  </si>
  <si>
    <t>https://podminky.urs.cz/item/CS_URS_2024_02/997013509</t>
  </si>
  <si>
    <t>23,862*9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</si>
  <si>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</si>
  <si>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</si>
  <si>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-1454208603</t>
  </si>
  <si>
    <t>https://podminky.urs.cz/item/CS_URS_2024_02/997013631</t>
  </si>
  <si>
    <t>"Obezné začlenění vzniklého odpadu, bez rozlišení."</t>
  </si>
  <si>
    <t>PSV</t>
  </si>
  <si>
    <t>Práce a dodávky PSV</t>
  </si>
  <si>
    <t>725</t>
  </si>
  <si>
    <t>Zdravotechnika - zařizovací předměty</t>
  </si>
  <si>
    <t>13</t>
  </si>
  <si>
    <t>725110811</t>
  </si>
  <si>
    <t>Demontáž klozetů splachovacíchch s nádrží nebo tlakovým splachovačem</t>
  </si>
  <si>
    <t>soubor</t>
  </si>
  <si>
    <t>16</t>
  </si>
  <si>
    <t>2050622382</t>
  </si>
  <si>
    <t>https://podminky.urs.cz/item/CS_URS_2024_02/725110811</t>
  </si>
  <si>
    <t>"AB04 dle D1.1.06, D1.1.07, 102:" 1</t>
  </si>
  <si>
    <t>"AB04 dle D1.1.06, D1.1.07, 105:" 1</t>
  </si>
  <si>
    <t>14</t>
  </si>
  <si>
    <t>725210821</t>
  </si>
  <si>
    <t>Demontáž umyvadel bez výtokových armatur umyvadel</t>
  </si>
  <si>
    <t>-824916029</t>
  </si>
  <si>
    <t>https://podminky.urs.cz/item/CS_URS_2024_02/725210821</t>
  </si>
  <si>
    <t>"AB04 dle D1.1.06, D1.1.07, 104:" 1</t>
  </si>
  <si>
    <t>15</t>
  </si>
  <si>
    <t>725330820</t>
  </si>
  <si>
    <t>Demontáž výlevek bez výtokových armatur a bez nádrže a splachovacího potrubí diturvitových</t>
  </si>
  <si>
    <t>-1477820139</t>
  </si>
  <si>
    <t>https://podminky.urs.cz/item/CS_URS_2024_02/725330820</t>
  </si>
  <si>
    <t>"AB04 dle D1.1.06, D1.1.07, 108:" 1</t>
  </si>
  <si>
    <t>725820801</t>
  </si>
  <si>
    <t>Demontáž baterií nástěnných do G 3/4</t>
  </si>
  <si>
    <t>-238103419</t>
  </si>
  <si>
    <t>https://podminky.urs.cz/item/CS_URS_2024_02/725820801</t>
  </si>
  <si>
    <t>"AB04 dle D1.1.06, D1.1.07, 104:" 2</t>
  </si>
  <si>
    <t>733</t>
  </si>
  <si>
    <t>Ústřední vytápění - rozvodné potrubí</t>
  </si>
  <si>
    <t>17</t>
  </si>
  <si>
    <t>733290801</t>
  </si>
  <si>
    <t>Demontáž potrubí z trubek měděných Ø do 35/1,5</t>
  </si>
  <si>
    <t>505586434</t>
  </si>
  <si>
    <t>https://podminky.urs.cz/item/CS_URS_2024_02/733290801</t>
  </si>
  <si>
    <t>"AB04 dle D1.1.06, D1.1.07 (předpokládané množství):" 2*2</t>
  </si>
  <si>
    <t>734</t>
  </si>
  <si>
    <t>Ústřední vytápění - armatury</t>
  </si>
  <si>
    <t>18</t>
  </si>
  <si>
    <t>734300813</t>
  </si>
  <si>
    <t>Demontáž armatur horkovodních ventily přes 25 do DN 40</t>
  </si>
  <si>
    <t>kus</t>
  </si>
  <si>
    <t>-1802714964</t>
  </si>
  <si>
    <t>https://podminky.urs.cz/item/CS_URS_2024_02/734300813</t>
  </si>
  <si>
    <t>"AB04 dle D1.1.06, D1.1.07:" 2</t>
  </si>
  <si>
    <t>735</t>
  </si>
  <si>
    <t>Ústřední vytápění - otopná tělesa</t>
  </si>
  <si>
    <t>19</t>
  </si>
  <si>
    <t>735151821</t>
  </si>
  <si>
    <t>Demontáž otopných těles panelových dvouřadých stavební délky do 1500 mm</t>
  </si>
  <si>
    <t>-479606363</t>
  </si>
  <si>
    <t>https://podminky.urs.cz/item/CS_URS_2024_02/735151821</t>
  </si>
  <si>
    <t>20</t>
  </si>
  <si>
    <t>735291800</t>
  </si>
  <si>
    <t>Demontáž konzol nebo držáků otopných těles, registrů, konvektorů do odpadu</t>
  </si>
  <si>
    <t>2093187754</t>
  </si>
  <si>
    <t>https://podminky.urs.cz/item/CS_URS_2024_02/735291800</t>
  </si>
  <si>
    <t>766</t>
  </si>
  <si>
    <t>Konstrukce truhlářské</t>
  </si>
  <si>
    <t>766491851</t>
  </si>
  <si>
    <t>Demontáž ostatních truhlářských konstrukcí prahů dveří jednokřídlových</t>
  </si>
  <si>
    <t>-80905552</t>
  </si>
  <si>
    <t>https://podminky.urs.cz/item/CS_URS_2024_02/766491851</t>
  </si>
  <si>
    <t>"demontáž prahů nebo přechodových lišt AB02 dle D1.1.06, D1.1.07:" 1</t>
  </si>
  <si>
    <t>"Demontáž prahů nebo přechodových lišt AB03 dle D1.1.06, D1.1.07:" 11</t>
  </si>
  <si>
    <t>22</t>
  </si>
  <si>
    <t>766691914</t>
  </si>
  <si>
    <t>Ostatní práce vyvěšení nebo zavěšení křídel dřevěných dveřních, plochy do 2 m2</t>
  </si>
  <si>
    <t>1364350778</t>
  </si>
  <si>
    <t>https://podminky.urs.cz/item/CS_URS_2024_02/766691914</t>
  </si>
  <si>
    <t>"Vyvěšení křídel AB02 dle D1.1.06, D1.1.07:" 1</t>
  </si>
  <si>
    <t>"Vyvěšení křídel AB03 dle D1.1.06, D1.1.07:" 11</t>
  </si>
  <si>
    <t>23</t>
  </si>
  <si>
    <t>766812840</t>
  </si>
  <si>
    <t>Demontáž kuchyňských linek dřevěných nebo kovových včetně skříněk uchycených na stěně, délky přes 1800 do 2100 mm</t>
  </si>
  <si>
    <t>257802104</t>
  </si>
  <si>
    <t>https://podminky.urs.cz/item/CS_URS_2024_02/766812840</t>
  </si>
  <si>
    <t>"AB08 dle D1.1.06, D1.1.07:" 1</t>
  </si>
  <si>
    <t>771</t>
  </si>
  <si>
    <t>Podlahy z dlaždic</t>
  </si>
  <si>
    <t>24</t>
  </si>
  <si>
    <t>771471810</t>
  </si>
  <si>
    <t>Demontáž soklíků z dlaždic keramických kladených do malty rovných</t>
  </si>
  <si>
    <t>-645977066</t>
  </si>
  <si>
    <t>https://podminky.urs.cz/item/CS_URS_2024_02/771471810</t>
  </si>
  <si>
    <t xml:space="preserve">"AB06 dle D1.1.06, D1.1.07, keramická dlažba:" </t>
  </si>
  <si>
    <t>"104:" 0,6+0,9+1,6+0,8-0,7-0,7</t>
  </si>
  <si>
    <t>"105:" 0</t>
  </si>
  <si>
    <t>"106:" 6+6+1,3+1,3-1-0,9-0,7-0,8-0,7</t>
  </si>
  <si>
    <t>"107:" 3,3+3,3+1,8+1,8-0,8</t>
  </si>
  <si>
    <t>"108:" 0</t>
  </si>
  <si>
    <t>"109:" 7,8+7,8+2,8+2,8-0,8-0,8</t>
  </si>
  <si>
    <t>"111:" 6+6+1,8+1,8+0,6+0,6-0,9-0,9-0,9-0,9-0,7-0,9+0,3+0,3</t>
  </si>
  <si>
    <t>"114:" 3,3+3,3+2,4+2,4-0,9-0,9</t>
  </si>
  <si>
    <t>"115:" 2,2+2,2+1,6+1,6-0,8</t>
  </si>
  <si>
    <t>25</t>
  </si>
  <si>
    <t>771571810</t>
  </si>
  <si>
    <t>Demontáž podlah z dlaždic keramických kladených do malty</t>
  </si>
  <si>
    <t>2042897432</t>
  </si>
  <si>
    <t>https://podminky.urs.cz/item/CS_URS_2024_02/771571810</t>
  </si>
  <si>
    <t>"AB06 dle D1.1.06, D1.1.07, 104-109, 111, 114-115, keramická dlažba:" 2,8+1+7,4+5,4+1,2+21,3+10,5+7+3,4</t>
  </si>
  <si>
    <t>776</t>
  </si>
  <si>
    <t>Podlahy povlakové</t>
  </si>
  <si>
    <t>26</t>
  </si>
  <si>
    <t>776201812</t>
  </si>
  <si>
    <t>Demontáž povlakových podlahovin lepených ručně s podložkou</t>
  </si>
  <si>
    <t>-1049694622</t>
  </si>
  <si>
    <t>https://podminky.urs.cz/item/CS_URS_2024_02/776201812</t>
  </si>
  <si>
    <t>"AB06 dle D1.1.06, D1.1.07, 103, koberec:" 11,8</t>
  </si>
  <si>
    <t>"AB06 dle D1.1.06, D1.1.07, 112, linoleum:" 37,6</t>
  </si>
  <si>
    <t>"AB06 dle D1.1.06, D1.1.07, 113, linoleum:" 18,2</t>
  </si>
  <si>
    <t>27</t>
  </si>
  <si>
    <t>776410811</t>
  </si>
  <si>
    <t>Demontáž soklíků nebo lišt pryžových nebo plastových</t>
  </si>
  <si>
    <t>-805672487</t>
  </si>
  <si>
    <t>https://podminky.urs.cz/item/CS_URS_2024_02/776410811</t>
  </si>
  <si>
    <t>"AB06 dle D1.1.06, D1.1.07, 103, koberec:" 4,2+4,2+2,8+2,8-0,9-0,7</t>
  </si>
  <si>
    <t>"AB06 dle D1.1.06, D1.1.07, 112, linoleum:" 6,8+6,8+6,3+6,3+0,3+0,3+0,6+0,6-0,9</t>
  </si>
  <si>
    <t>"AB06 dle D1.1.06, D1.1.07, 113, linoleum:" 4,2+4,2+4,6+4,6-0,9</t>
  </si>
  <si>
    <t>781</t>
  </si>
  <si>
    <t>Dokončovací práce - obklady</t>
  </si>
  <si>
    <t>28</t>
  </si>
  <si>
    <t>781471810</t>
  </si>
  <si>
    <t>Demontáž obkladů z dlaždic keramických kladených do malty</t>
  </si>
  <si>
    <t>-1910037669</t>
  </si>
  <si>
    <t>https://podminky.urs.cz/item/CS_URS_2024_02/781471810</t>
  </si>
  <si>
    <t>"Odstranění obkladu AB01 dle D1.1.06, D1.1.07."</t>
  </si>
  <si>
    <t>"104:" 1,5*(1,6+1,1+0,9+0,6+0,1)</t>
  </si>
  <si>
    <t>"105:" 1,5*(1,3+1,3+0,8+0,8-0,6)</t>
  </si>
  <si>
    <t>"107:" 0,9*(0,6+1,7)</t>
  </si>
  <si>
    <t>"108:" 1,5*(1,6+1,6+0,9+0,9-0,6)</t>
  </si>
  <si>
    <t>SO.01.002 - Architektonicko-stavební část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</si>
  <si>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</si>
  <si>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</si>
  <si>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</si>
  <si>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</si>
  <si>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</si>
  <si>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</si>
  <si>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784 - Dokončovací práce - malby a tapety</t>
  </si>
  <si>
    <t>Svislé a kompletní konstrukce</t>
  </si>
  <si>
    <t>317121101</t>
  </si>
  <si>
    <t>Montáž prefabrikovaných překladů délky do 1500 mm</t>
  </si>
  <si>
    <t>-1603746563</t>
  </si>
  <si>
    <t>https://podminky.urs.cz/item/CS_URS_2024_02/317121101</t>
  </si>
  <si>
    <t>"P01 dle D1.1.8, D1.1.9:" 4</t>
  </si>
  <si>
    <t>M</t>
  </si>
  <si>
    <t>59321210</t>
  </si>
  <si>
    <t>překlad železobetonový RZP vylehčený 1190x140x140mm</t>
  </si>
  <si>
    <t>240414865</t>
  </si>
  <si>
    <t>340231035</t>
  </si>
  <si>
    <t>Zazdívka otvorů v příčkách nebo stěnách děrovanými cihlami plochy přes 1 do 4 m2 , tloušťka příčky 140 mm</t>
  </si>
  <si>
    <t>1660960344</t>
  </si>
  <si>
    <t>https://podminky.urs.cz/item/CS_URS_2024_02/340231035</t>
  </si>
  <si>
    <t>"Zazdívka otvoru 107-113 dle D1.1.8, D1.1.9:" 0,9*2</t>
  </si>
  <si>
    <t>340238212</t>
  </si>
  <si>
    <t>Zazdívka otvorů v příčkách nebo stěnách cihlami pálenými plnými plochy přes 0,25 m2 do 1 m2, tloušťky přes 100 mm</t>
  </si>
  <si>
    <t>-855956499</t>
  </si>
  <si>
    <t>https://podminky.urs.cz/item/CS_URS_2024_02/340238212</t>
  </si>
  <si>
    <t>"Zazdívka otvoru BN01 dle D1.1.8, D1.1.9:" 0,7*0,8</t>
  </si>
  <si>
    <t>342291112</t>
  </si>
  <si>
    <t>Ukotvení příček polyuretanovou pěnou, tl. příčky přes 100 mm</t>
  </si>
  <si>
    <t>825018957</t>
  </si>
  <si>
    <t>https://podminky.urs.cz/item/CS_URS_2024_02/342291112</t>
  </si>
  <si>
    <t>"Zazdívka otvoru 107-113 dle D1.1.8, D1.1.9:" 0,9</t>
  </si>
  <si>
    <t>342291121</t>
  </si>
  <si>
    <t>Ukotvení příček plochými kotvami, do konstrukce cihelné</t>
  </si>
  <si>
    <t>1499473471</t>
  </si>
  <si>
    <t>https://podminky.urs.cz/item/CS_URS_2024_02/342291121</t>
  </si>
  <si>
    <t>"Zazdívka otvoru 107-113 dle D1.1.8, D1.1.9:" 2*2</t>
  </si>
  <si>
    <t>"Zazdívka otvoru BN01 dle D1.1.8, D1.1.9:" 2*0,8</t>
  </si>
  <si>
    <t>Úpravy povrchů, podlahy a osazování výplní</t>
  </si>
  <si>
    <t>612325222</t>
  </si>
  <si>
    <t>Vápenocementová omítka jednotlivých malých ploch štuková dvouvrstvá na stěnách, plochy jednotlivě přes 0,09 do 0,25 m2</t>
  </si>
  <si>
    <t>1578177547</t>
  </si>
  <si>
    <t>https://podminky.urs.cz/item/CS_URS_2024_02/612325222</t>
  </si>
  <si>
    <t>"Prorážení otvorů pro vzduchotechniku:" 5</t>
  </si>
  <si>
    <t>612325223</t>
  </si>
  <si>
    <t>Vápenocementová omítka jednotlivých malých ploch štuková dvouvrstvá na stěnách, plochy jednotlivě přes 0,25 do 1 m2</t>
  </si>
  <si>
    <t>-1575877252</t>
  </si>
  <si>
    <t>https://podminky.urs.cz/item/CS_URS_2024_02/612325223</t>
  </si>
  <si>
    <t>"Oprava omítaných ploch po bouracích pracec hdle D1.1.8, D1.1.9."</t>
  </si>
  <si>
    <t>"Vybouraný otvor a překlad 103:" 1</t>
  </si>
  <si>
    <t>"Ubouraná příčka 104, ubouraná zárubeň, vybouraný otvor a překlad:" 1+1+1+1+1</t>
  </si>
  <si>
    <t>"Ubouraná příčka 106, ubouraná zárubeň, zapravení kolem nové příčky:" 1+1+1+1</t>
  </si>
  <si>
    <t>"Vybouraný otvor a překlad 107, ubouraná zárubeň, zapravení kolem nové příčky:" 1+1+1</t>
  </si>
  <si>
    <t>"Ubouraná příčka 108, ubouraná zárubeň, zapravení kolem nové příčky a dozdívky otvoru:" 1+1+1+1+1</t>
  </si>
  <si>
    <t>"Vybouraný otvor a překlad 109, zapravení kolem nové příčky:" 1+1+1+1</t>
  </si>
  <si>
    <t>"Ubouraná zárubeň 110:" 1</t>
  </si>
  <si>
    <t>"Ubouraná zárubeň 111:" 1+1</t>
  </si>
  <si>
    <t>"Vybouraný otvor a překlad 112, ubouraná zárubeň:" 1+1</t>
  </si>
  <si>
    <t>"Vybouraný otvor a překlad 113:" 1</t>
  </si>
  <si>
    <t>612325225</t>
  </si>
  <si>
    <t>Vápenocementová omítka jednotlivých malých ploch štuková dvouvrstvá na stěnách, plochy jednotlivě přes 1,0 do 4 m2</t>
  </si>
  <si>
    <t>-891202793</t>
  </si>
  <si>
    <t>https://podminky.urs.cz/item/CS_URS_2024_02/612325225</t>
  </si>
  <si>
    <t>"Oprava omítaných ploch po bouracích pracechdle D1.1.8, D1.1.9."</t>
  </si>
  <si>
    <t>"Ubouraná příčka 106:" 1</t>
  </si>
  <si>
    <t>"Zazdívka otvoru 113:" 1</t>
  </si>
  <si>
    <t>612335222</t>
  </si>
  <si>
    <t>Cementová omítka jednotlivých malých ploch štuková dvouvrstvá na stěnách, plochy jednotlivě přes 0,09 do 0,25 m2</t>
  </si>
  <si>
    <t>1970639511</t>
  </si>
  <si>
    <t>https://podminky.urs.cz/item/CS_URS_2024_02/612335222</t>
  </si>
  <si>
    <t>"Prorážení otvorů pro vzduchotechniku:" 1</t>
  </si>
  <si>
    <t>619991011</t>
  </si>
  <si>
    <t>Zakrytí vnitřních ploch před znečištěním fólií včetně pozdějšího odkrytí samostatných konstrukcí a prvků</t>
  </si>
  <si>
    <t>-240955287</t>
  </si>
  <si>
    <t>https://podminky.urs.cz/item/CS_URS_2024_02/619991011</t>
  </si>
  <si>
    <t>"Zakrytí otvorů před prováděním prací:" (16*1,1*1,8)+(3*1*2,7)+(1*2,2)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</si>
  <si>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</si>
  <si>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</si>
  <si>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-1223202191</t>
  </si>
  <si>
    <t>https://podminky.urs.cz/item/CS_URS_2024_02/632451441</t>
  </si>
  <si>
    <t>"Oprava podkladních vrstev podlah v místech osazení nových příček:" 10</t>
  </si>
  <si>
    <t>"Oprava podkladních vrstev podlah po stržení nášlapných vrstev (předpokládané množství):" 50</t>
  </si>
  <si>
    <t>949101112</t>
  </si>
  <si>
    <t>Lešení pomocné pracovní pro objekty pozemních staveb pro zatížení do 150 kg/m2, o výšce lešeňové podlahy přes 1,9 do 3,5 m</t>
  </si>
  <si>
    <t>-1747459124</t>
  </si>
  <si>
    <t>https://podminky.urs.cz/item/CS_URS_2024_02/949101112</t>
  </si>
  <si>
    <t>"Dle D1.1.8, D1.1.9, lešení v místnostech:" 7,5+55,3+3,9+15,6+11,5+3,7+4,2+13,5+7+3,4+5,4</t>
  </si>
  <si>
    <t>952901111</t>
  </si>
  <si>
    <t>Vyčištění budov nebo objektů před předáním do užívání budov bytové nebo občanské výstavby, světlé výšky podlaží do 4 m</t>
  </si>
  <si>
    <t>-1177733262</t>
  </si>
  <si>
    <t>https://podminky.urs.cz/item/CS_URS_2024_02/952901111</t>
  </si>
  <si>
    <t>"Dle D1.1.8, D1.1.9, vnější obrys objektu:" 13,5*13,5</t>
  </si>
  <si>
    <t>971033351</t>
  </si>
  <si>
    <t>Vybourání otvorů ve zdivu základovém nebo nadzákladovém z cihel, tvárnic, příčkovek z cihel pálených na maltu vápennou nebo vápenocementovou plochy do 0,09 m2, tl. do 450 mm</t>
  </si>
  <si>
    <t>-400012267</t>
  </si>
  <si>
    <t>https://podminky.urs.cz/item/CS_URS_2024_02/971033351</t>
  </si>
  <si>
    <t>"Prorážení otvorů pro vzduchotechniku:" 3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</si>
  <si>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</si>
  <si>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</si>
  <si>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</si>
  <si>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</si>
  <si>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1444789537</t>
  </si>
  <si>
    <t>https://podminky.urs.cz/item/CS_URS_2024_02/998018001</t>
  </si>
  <si>
    <t>733222302</t>
  </si>
  <si>
    <t>Potrubí z trubek měděných polotvrdých spojovaných lisováním PN 16, T= +110°C Ø 15/1</t>
  </si>
  <si>
    <t>545088854</t>
  </si>
  <si>
    <t>https://podminky.urs.cz/item/CS_URS_2024_02/733222302</t>
  </si>
  <si>
    <t>"Předpokládané množství a dimenze potrubí."</t>
  </si>
  <si>
    <t>"Nové radiátory, 104, 106, 111, 112:" (2+2)+(8+8)+(5+5)</t>
  </si>
  <si>
    <t>733291101</t>
  </si>
  <si>
    <t>Zkoušky těsnosti potrubí z trubek měděných Ø do 35/1,5</t>
  </si>
  <si>
    <t>1834412832</t>
  </si>
  <si>
    <t>https://podminky.urs.cz/item/CS_URS_2024_02/733291101</t>
  </si>
  <si>
    <t>733811211</t>
  </si>
  <si>
    <t>Ochrana potrubí termoizolačními trubicemi z pěnového polyetylenu PE přilepenými v příčných a podélných spojích, tloušťky izolace do 6 mm, vnitřního průměru izolace DN do 22 mm</t>
  </si>
  <si>
    <t>-574208304</t>
  </si>
  <si>
    <t>https://podminky.urs.cz/item/CS_URS_2024_02/733811211</t>
  </si>
  <si>
    <t>998733121</t>
  </si>
  <si>
    <t>Přesun hmot pro rozvody potrubí stanovený z hmotnosti přesunovaného materiálu vodorovná dopravní vzdálenost do 50 m ruční (bez užití mechanizace) v objektech výšky do 6 m</t>
  </si>
  <si>
    <t>-468280971</t>
  </si>
  <si>
    <t>https://podminky.urs.cz/item/CS_URS_2024_02/998733121</t>
  </si>
  <si>
    <t>734222812</t>
  </si>
  <si>
    <t>Ventily regulační závitové termostatické s hlavicí ručního ovládání PN 16 do 110°C přímé chromované G 1/2</t>
  </si>
  <si>
    <t>-1924129193</t>
  </si>
  <si>
    <t>https://podminky.urs.cz/item/CS_URS_2024_02/734222812</t>
  </si>
  <si>
    <t>998734121</t>
  </si>
  <si>
    <t>Přesun hmot pro armatury stanovený z hmotnosti přesunovaného materiálu vodorovná dopravní vzdálenost do 50 m ruční (bez užití mechanizace) v objektech výšky do 6 m</t>
  </si>
  <si>
    <t>-1231133849</t>
  </si>
  <si>
    <t>https://podminky.urs.cz/item/CS_URS_2024_02/998734121</t>
  </si>
  <si>
    <t>735151576</t>
  </si>
  <si>
    <t>Otopná tělesa panelová dvoudesková PN 1,0 MPa, T do 110°C se dvěma přídavnými přestupními plochami výšky tělesa 600 mm stavební délky / výkonu 900 mm / 1511 W</t>
  </si>
  <si>
    <t>336825848</t>
  </si>
  <si>
    <t>https://podminky.urs.cz/item/CS_URS_2024_02/735151576</t>
  </si>
  <si>
    <t>"Nové radiátory, 104, 106, 111, 112:" 4</t>
  </si>
  <si>
    <t>735159210</t>
  </si>
  <si>
    <t>Montáž otopných těles panelových dvouřadých, stavební délky do 1140 mm</t>
  </si>
  <si>
    <t>1417147812</t>
  </si>
  <si>
    <t>https://podminky.urs.cz/item/CS_URS_2024_02/735159210</t>
  </si>
  <si>
    <t>"Stávající radiátory 107, 108:" 2</t>
  </si>
  <si>
    <t>998735121</t>
  </si>
  <si>
    <t>Přesun hmot pro otopná tělesa stanovený z hmotnosti přesunovaného materiálu vodorovná dopravní vzdálenost do 50 m ruční (bez užití mechanizace) v objektech výšky do 6 m</t>
  </si>
  <si>
    <t>-358191203</t>
  </si>
  <si>
    <t>https://podminky.urs.cz/item/CS_URS_2024_02/998735121</t>
  </si>
  <si>
    <t>751</t>
  </si>
  <si>
    <t>Vzduchotechnika</t>
  </si>
  <si>
    <t>751111012</t>
  </si>
  <si>
    <t>Montáž ventilátoru axiálního nízkotlakého nástěnného základního, průměru přes 100 do 200 mm</t>
  </si>
  <si>
    <t>-372655297</t>
  </si>
  <si>
    <t>https://podminky.urs.cz/item/CS_URS_2024_02/751111012</t>
  </si>
  <si>
    <t>"Vzduchotechnika, odvětrání dle výpisu:" 2</t>
  </si>
  <si>
    <t>42914135</t>
  </si>
  <si>
    <t>ventilátor axiální stěnový skříň z plastu zpětná klapka a nastavitelný doběh IP44 25W D 125mm</t>
  </si>
  <si>
    <t>32</t>
  </si>
  <si>
    <t>-1135394037</t>
  </si>
  <si>
    <t>751311113</t>
  </si>
  <si>
    <t>Montáž vyústi čtyřhranné do kruhového potrubí, průřezu přes 0,080 do 0,150 m2</t>
  </si>
  <si>
    <t>-1816361938</t>
  </si>
  <si>
    <t>https://podminky.urs.cz/item/CS_URS_2024_02/751311113</t>
  </si>
  <si>
    <t>29</t>
  </si>
  <si>
    <t>42972887</t>
  </si>
  <si>
    <t>mřížka větrací kruhová nerezová se síťkou a krytem D 125mm</t>
  </si>
  <si>
    <t>655711555</t>
  </si>
  <si>
    <t>30</t>
  </si>
  <si>
    <t>751511122</t>
  </si>
  <si>
    <t>Montáž potrubí plechového skupiny I kruhového s přírubou tloušťky plechu 0,6 mm, průměru přes 100 do 200 mm</t>
  </si>
  <si>
    <t>-1505713574</t>
  </si>
  <si>
    <t>https://podminky.urs.cz/item/CS_URS_2024_02/751511122</t>
  </si>
  <si>
    <t>"Vzduchotechnika, odvětrání dle výpisu:" 5+3</t>
  </si>
  <si>
    <t>31</t>
  </si>
  <si>
    <t>42981097</t>
  </si>
  <si>
    <t>trouba spirálně vinutá Pz D 125mm, l=3000mm</t>
  </si>
  <si>
    <t>-561766434</t>
  </si>
  <si>
    <t>8*1,2 'Přepočtené koeficientem množství</t>
  </si>
  <si>
    <t>751572032</t>
  </si>
  <si>
    <t>Závěs kruhového potrubí na montovanou konstrukci z nosníku, kotvenou do betonu průměru potrubí přes 100 do 200 mm</t>
  </si>
  <si>
    <t>-2143091827</t>
  </si>
  <si>
    <t>https://podminky.urs.cz/item/CS_URS_2024_02/751572032</t>
  </si>
  <si>
    <t>33</t>
  </si>
  <si>
    <t>998751101</t>
  </si>
  <si>
    <t>Přesun hmot pro vzduchotechniku stanovený z hmotnosti přesunovaného materiálu vodorovná dopravní vzdálenost do 100 m základní v objektech výšky do 12 m</t>
  </si>
  <si>
    <t>1885288644</t>
  </si>
  <si>
    <t>https://podminky.urs.cz/item/CS_URS_2024_02/998751101</t>
  </si>
  <si>
    <t>763</t>
  </si>
  <si>
    <t>Konstrukce suché výstavby</t>
  </si>
  <si>
    <t>34</t>
  </si>
  <si>
    <t>763111316</t>
  </si>
  <si>
    <t>Příčka ze sádrokartonových desek s nosnou konstrukcí z jednoduchých ocelových profilů UW, CW jednoduše opláštěná deskou standardní A tl. 12,5 mm, příčka tl. 125 mm, profil 100, s izolací, EI 30, Rw do 48 dB</t>
  </si>
  <si>
    <t>-1420552651</t>
  </si>
  <si>
    <t>https://podminky.urs.cz/item/CS_URS_2024_02/763111316</t>
  </si>
  <si>
    <t>"Dle D1.1.8, D1.1.9:" 3*(2,8+1,8+2,2+2,3)</t>
  </si>
  <si>
    <t>"Odečet otvorů:" -(0,9*2)</t>
  </si>
  <si>
    <t>35</t>
  </si>
  <si>
    <t>763111336</t>
  </si>
  <si>
    <t>Příčka ze sádrokartonových desek s nosnou konstrukcí z jednoduchých ocelových profilů UW, CW jednoduše opláštěná deskou impregnovanou H2 tl. 12,5 mm, příčka tl. 125 mm, profil 100, s izolací, EI 30, Rw do 48 dB</t>
  </si>
  <si>
    <t>-1186935661</t>
  </si>
  <si>
    <t>https://podminky.urs.cz/item/CS_URS_2024_02/763111336</t>
  </si>
  <si>
    <t>"Dle D1.1.8, D1.1.9, (vlhký provoz):" 3*(2,8+0,7+1,7)</t>
  </si>
  <si>
    <t>36</t>
  </si>
  <si>
    <t>763111712</t>
  </si>
  <si>
    <t>Příčka ze sádrokartonových desek ostatní konstrukce a práce na příčkách ze sádrokartonových desek kluzné napojení příčky ke stropu</t>
  </si>
  <si>
    <t>-7733970</t>
  </si>
  <si>
    <t>https://podminky.urs.cz/item/CS_URS_2024_02/763111712</t>
  </si>
  <si>
    <t>"Dle D1.1.8, D1.1.9:" (2,8+1,8+2,2+2,3)</t>
  </si>
  <si>
    <t>"Dle D1.1.8, D1.1.9, (vlhký provoz):" (2,8+0,7+1,7)</t>
  </si>
  <si>
    <t>37</t>
  </si>
  <si>
    <t>763111717</t>
  </si>
  <si>
    <t>Příčka ze sádrokartonových desek ostatní konstrukce a práce na příčkách ze sádrokartonových desek základní penetrační nátěr (oboustranný)</t>
  </si>
  <si>
    <t>-343620174</t>
  </si>
  <si>
    <t>https://podminky.urs.cz/item/CS_URS_2024_02/763111717</t>
  </si>
  <si>
    <t>38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</si>
  <si>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</si>
  <si>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</si>
  <si>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-1957799629</t>
  </si>
  <si>
    <t>https://podminky.urs.cz/item/CS_URS_2024_02/763111718</t>
  </si>
  <si>
    <t>39</t>
  </si>
  <si>
    <t>763111722</t>
  </si>
  <si>
    <t>Příčka ze sádrokartonových desek ostatní konstrukce a práce na příčkách ze sádrokartonových desek ochrana rohů úhelníky pozinkované</t>
  </si>
  <si>
    <t>193374252</t>
  </si>
  <si>
    <t>https://podminky.urs.cz/item/CS_URS_2024_02/763111722</t>
  </si>
  <si>
    <t>40</t>
  </si>
  <si>
    <t>763111771</t>
  </si>
  <si>
    <t>Příčka ze sádrokartonových desek Příplatek k cenám za rovinnost speciální tmelení kvality Q3</t>
  </si>
  <si>
    <t>782155567</t>
  </si>
  <si>
    <t>https://podminky.urs.cz/item/CS_URS_2024_02/763111771</t>
  </si>
  <si>
    <t>41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</si>
  <si>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</si>
  <si>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</si>
  <si>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-1638240258</t>
  </si>
  <si>
    <t>https://podminky.urs.cz/item/CS_URS_2024_02/763121426</t>
  </si>
  <si>
    <t>"Dle D1.1.8, D1.1.9, 107:" 2*1,6*1,2</t>
  </si>
  <si>
    <t>"Dle D1.1.8, D1.1.9, 108:" 0,7*3</t>
  </si>
  <si>
    <t>"Dle D1.1.8, D1.1.9, 112:" 1,6*1,2</t>
  </si>
  <si>
    <t>42</t>
  </si>
  <si>
    <t>763121714</t>
  </si>
  <si>
    <t>Stěna předsazená ze sádrokartonových desek ostatní konstrukce a práce na předsazených stěnách ze sádrokartonových desek základní penetrační nátěr</t>
  </si>
  <si>
    <t>-2096694505</t>
  </si>
  <si>
    <t>https://podminky.urs.cz/item/CS_URS_2024_02/763121714</t>
  </si>
  <si>
    <t>43</t>
  </si>
  <si>
    <t>763121751</t>
  </si>
  <si>
    <t>Stěna předsazená ze sádrokartonových desek Příplatek k cenám za plochu do 6 m2 jednotlivě</t>
  </si>
  <si>
    <t>-420778898</t>
  </si>
  <si>
    <t>https://podminky.urs.cz/item/CS_URS_2024_02/763121751</t>
  </si>
  <si>
    <t>44</t>
  </si>
  <si>
    <t>763121761</t>
  </si>
  <si>
    <t>Stěna předsazená ze sádrokartonových desek Příplatek k cenám za rovinnost kvality speciální tmelení kvality Q3</t>
  </si>
  <si>
    <t>1777766378</t>
  </si>
  <si>
    <t>https://podminky.urs.cz/item/CS_URS_2024_02/763121761</t>
  </si>
  <si>
    <t>45</t>
  </si>
  <si>
    <t>763131411</t>
  </si>
  <si>
    <t>Podhled ze sádrokartonových desek dvouvrstvá zavěšená spodní konstrukce z ocelových profilů CD, UD jednoduše opláštěná deskou standardní A, tl. 12,5 mm, bez izolace</t>
  </si>
  <si>
    <t>-510435482</t>
  </si>
  <si>
    <t>https://podminky.urs.cz/item/CS_URS_2024_02/763131411</t>
  </si>
  <si>
    <t>"Dle D1.1.8, D1.1.9, AN01, 104, 106, 110:" 55,3+15,6+13,5</t>
  </si>
  <si>
    <t>46</t>
  </si>
  <si>
    <t>763131451</t>
  </si>
  <si>
    <t>Podhled ze sádrokartonových desek dvouvrstvá zavěšená spodní konstrukce z ocelových profilů CD, UD jednoduše opláštěná deskou impregnovanou H2, tl. 12,5 mm, bez izolace</t>
  </si>
  <si>
    <t>-302612263</t>
  </si>
  <si>
    <t>https://podminky.urs.cz/item/CS_URS_2024_02/763131451</t>
  </si>
  <si>
    <t>"Dle D1.1.8, D1.1.9, AN03, 107, 108, 112:" 11,5+3,7+3,4</t>
  </si>
  <si>
    <t>47</t>
  </si>
  <si>
    <t>763131711</t>
  </si>
  <si>
    <t>Podhled ze sádrokartonových desek ostatní práce a konstrukce na podhledech ze sádrokartonových desek dilatace</t>
  </si>
  <si>
    <t>-70166373</t>
  </si>
  <si>
    <t>https://podminky.urs.cz/item/CS_URS_2024_02/763131711</t>
  </si>
  <si>
    <t>"Napojení na obvodové konstrukce"</t>
  </si>
  <si>
    <t>"Dle D1.1.8, D1.1.9, AN01:"</t>
  </si>
  <si>
    <t>"104:" 7+7+6,3+6,3+0,55+0,55+0,25+0,25</t>
  </si>
  <si>
    <t>"106:" 3,8+3,8+5+5</t>
  </si>
  <si>
    <t>"110:" 4,5+4,5+4,2+4,2</t>
  </si>
  <si>
    <t>"Dle D1.1.8, D1.1.9, AN03:"</t>
  </si>
  <si>
    <t>"107:" 4,5+4,5+2,8+2,8+1,6+1,6</t>
  </si>
  <si>
    <t>"108:" 0,9+0,9+1,35+1,35</t>
  </si>
  <si>
    <t>"112:" 2,2+2,2+1,6+1,6</t>
  </si>
  <si>
    <t>48</t>
  </si>
  <si>
    <t>763131714</t>
  </si>
  <si>
    <t>Podhled ze sádrokartonových desek ostatní práce a konstrukce na podhledech ze sádrokartonových desek základní penetrační nátěr</t>
  </si>
  <si>
    <t>73121208</t>
  </si>
  <si>
    <t>https://podminky.urs.cz/item/CS_URS_2024_02/763131714</t>
  </si>
  <si>
    <t>49</t>
  </si>
  <si>
    <t>763131721</t>
  </si>
  <si>
    <t>Podhled ze sádrokartonových desek ostatní práce a konstrukce na podhledech ze sádrokartonových desek skokové změny výšky podhledu do 0,5 m</t>
  </si>
  <si>
    <t>616717746</t>
  </si>
  <si>
    <t>https://podminky.urs.cz/item/CS_URS_2024_02/763131721</t>
  </si>
  <si>
    <t>"Dle D1.1.8, D1.1.9, AN01, 104:" 3,2</t>
  </si>
  <si>
    <t>50</t>
  </si>
  <si>
    <t>763131771</t>
  </si>
  <si>
    <t>Podhled ze sádrokartonových desek Příplatek k cenám za rovinnost kvality speciální tmelení kvality Q3</t>
  </si>
  <si>
    <t>1413308425</t>
  </si>
  <si>
    <t>https://podminky.urs.cz/item/CS_URS_2024_02/763131771</t>
  </si>
  <si>
    <t>51</t>
  </si>
  <si>
    <t>763172332</t>
  </si>
  <si>
    <t>Montáž dvířek pro konstrukce ze sádrokartonových desek revizních jednoplášťových pro příčky a předsazené stěny velikost (šxv) 1400 x 800 mm</t>
  </si>
  <si>
    <t>2035211293</t>
  </si>
  <si>
    <t>https://podminky.urs.cz/item/CS_URS_2024_02/763172332</t>
  </si>
  <si>
    <t>"Prvek BN01 v rozsahu a dle specifikace dle výpisu truhlářských prvků:" 1</t>
  </si>
  <si>
    <t>52</t>
  </si>
  <si>
    <t>59030744</t>
  </si>
  <si>
    <t>dvířka revizní dvoukřídlá s automatickým zámkem 1400x800mm</t>
  </si>
  <si>
    <t>924145835</t>
  </si>
  <si>
    <t>53</t>
  </si>
  <si>
    <t>763173111</t>
  </si>
  <si>
    <t>Montáž nosičů zařizovacích předmětů pro konstrukce ze sádrokartonových desek úchytu pro umyvadlo</t>
  </si>
  <si>
    <t>1094111043</t>
  </si>
  <si>
    <t>https://podminky.urs.cz/item/CS_URS_2024_02/763173111</t>
  </si>
  <si>
    <t>"Dle D1.1.8, D1.1.9:" 4</t>
  </si>
  <si>
    <t>54</t>
  </si>
  <si>
    <t>59030729</t>
  </si>
  <si>
    <t>konstrukce pro uchycení umyvadla s nástěnnými bateriemi osová rozteč CW profilů 450-625mm</t>
  </si>
  <si>
    <t>1979716180</t>
  </si>
  <si>
    <t>55</t>
  </si>
  <si>
    <t>763173113</t>
  </si>
  <si>
    <t>Montáž nosičů zařizovacích předmětů pro konstrukce ze sádrokartonových desek úchytu pro WC</t>
  </si>
  <si>
    <t>1943504566</t>
  </si>
  <si>
    <t>https://podminky.urs.cz/item/CS_URS_2024_02/763173113</t>
  </si>
  <si>
    <t>"Dle D1.1.8, D1.1.9:" 4+1</t>
  </si>
  <si>
    <t>56</t>
  </si>
  <si>
    <t>59030731</t>
  </si>
  <si>
    <t>konstrukce pro uchycení WC osová rozteč CW profilů 450-625mm</t>
  </si>
  <si>
    <t>1437583886</t>
  </si>
  <si>
    <t>57</t>
  </si>
  <si>
    <t>763173132</t>
  </si>
  <si>
    <t>Montáž nosičů zařizovacích předmětů pro konstrukce ze sádrokartonových desek držáku baterie</t>
  </si>
  <si>
    <t>-1836292141</t>
  </si>
  <si>
    <t>https://podminky.urs.cz/item/CS_URS_2024_02/763173132</t>
  </si>
  <si>
    <t>58</t>
  </si>
  <si>
    <t>59030720</t>
  </si>
  <si>
    <t>konstrukce pro uchycení baterií osová rozteč CW profilů 460-625mm</t>
  </si>
  <si>
    <t>-1408684702</t>
  </si>
  <si>
    <t>59</t>
  </si>
  <si>
    <t>763411216</t>
  </si>
  <si>
    <t>Sanitární příčky vhodné do mokrého prostředí dělící přepážky k pisoárům z kompaktních desek tl. 13 mm</t>
  </si>
  <si>
    <t>-1171352573</t>
  </si>
  <si>
    <t>https://podminky.urs.cz/item/CS_URS_2024_02/763411216</t>
  </si>
  <si>
    <t>"Dle D1.1.8, D1.1.9, 107:" 3*0,6*1,2</t>
  </si>
  <si>
    <t>60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</si>
  <si>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</si>
  <si>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</si>
  <si>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1068529515</t>
  </si>
  <si>
    <t>https://podminky.urs.cz/item/CS_URS_2024_02/998763331</t>
  </si>
  <si>
    <t>61</t>
  </si>
  <si>
    <t>766660171</t>
  </si>
  <si>
    <t>Montáž dveřních křídel dřevěných nebo plastových otevíravých do obložkové zárubně povrchově upravených jednokřídlových, šířky do 800 mm</t>
  </si>
  <si>
    <t>668103915</t>
  </si>
  <si>
    <t>https://podminky.urs.cz/item/CS_URS_2024_02/766660171</t>
  </si>
  <si>
    <t>"Obložkové zárubně prvků D01-D11 dle výpisu truhlářských konstrukcí:" 11</t>
  </si>
  <si>
    <t>62</t>
  </si>
  <si>
    <t>61162074</t>
  </si>
  <si>
    <t>dveře jednokřídlé voštinové povrch laminátový plné 800x1970-2100mm</t>
  </si>
  <si>
    <t>164212911</t>
  </si>
  <si>
    <t>63</t>
  </si>
  <si>
    <t>766660720</t>
  </si>
  <si>
    <t>Montáž dveřních doplňků větrací mřížky s vyříznutím otvoru</t>
  </si>
  <si>
    <t>-561296186</t>
  </si>
  <si>
    <t>https://podminky.urs.cz/item/CS_URS_2024_02/766660720</t>
  </si>
  <si>
    <t>"Prvky T1-T3 v rozsahu a dle specifikace dle výpisu truhlářských prvků:" 2+2+1</t>
  </si>
  <si>
    <t>"Obložkové zárubně prvků D03, D06-D10 dle výpisu truhlářských konstrukcí:" 6</t>
  </si>
  <si>
    <t>64</t>
  </si>
  <si>
    <t>42972102</t>
  </si>
  <si>
    <t>mřížka větrací do dřeva kovová 60x600mm</t>
  </si>
  <si>
    <t>-1134864365</t>
  </si>
  <si>
    <t>65</t>
  </si>
  <si>
    <t>766660729</t>
  </si>
  <si>
    <t>Montáž dveřních doplňků dveřního kování interiérového štítku s klikou</t>
  </si>
  <si>
    <t>622280637</t>
  </si>
  <si>
    <t>https://podminky.urs.cz/item/CS_URS_2024_02/766660729</t>
  </si>
  <si>
    <t>66</t>
  </si>
  <si>
    <t>54914123</t>
  </si>
  <si>
    <t>kování rozetové klika/klika</t>
  </si>
  <si>
    <t>1104900262</t>
  </si>
  <si>
    <t>67</t>
  </si>
  <si>
    <t>766661863</t>
  </si>
  <si>
    <t>Demontáž dveřních konstrukcí k opětovnému použití kování bezpečnostního štítku s klikou</t>
  </si>
  <si>
    <t>-1201024533</t>
  </si>
  <si>
    <t>https://podminky.urs.cz/item/CS_URS_2024_02/766661863</t>
  </si>
  <si>
    <t>"Prvky D12, D13 v rozsahu a dle specifikace dle výpisu truhlářských prvků:" 1+1</t>
  </si>
  <si>
    <t>68</t>
  </si>
  <si>
    <t>766682111</t>
  </si>
  <si>
    <t>Montáž zárubní dřevěných nebo plastových obložkových, pro dveře jednokřídlové, tloušťky stěny do 170 mm</t>
  </si>
  <si>
    <t>1989350175</t>
  </si>
  <si>
    <t>https://podminky.urs.cz/item/CS_URS_2024_02/766682111</t>
  </si>
  <si>
    <t>69</t>
  </si>
  <si>
    <t>61182307</t>
  </si>
  <si>
    <t>zárubeň jednokřídlá obložková s laminátovým povrchem tl stěny 60-150mm rozměru 600-1100/1970, 2100mm</t>
  </si>
  <si>
    <t>1232942490</t>
  </si>
  <si>
    <t>70</t>
  </si>
  <si>
    <t>766699611</t>
  </si>
  <si>
    <t>Montáž ostatních truhlářských konstrukcí krytů topného tělesa dřevěných povrchově upravených</t>
  </si>
  <si>
    <t>1575176361</t>
  </si>
  <si>
    <t>https://podminky.urs.cz/item/CS_URS_2024_02/766699611</t>
  </si>
  <si>
    <t>"Prvky T1-T3 v rozsahu a dle specifikace dle výpisu truhlářských prvků (nutno nacenit jako kompletní výrobek):" (2,77*3,1)+(1,4*3,1)+(2,3*3,1)</t>
  </si>
  <si>
    <t>71</t>
  </si>
  <si>
    <t>60722283</t>
  </si>
  <si>
    <t>deska dřevotřísková laminovaná 2070x2800mm tl 18mm</t>
  </si>
  <si>
    <t>-1890838072</t>
  </si>
  <si>
    <t>20,057*1,1 'Přepočtené koeficientem množství</t>
  </si>
  <si>
    <t>72</t>
  </si>
  <si>
    <t>60722289</t>
  </si>
  <si>
    <t>deska dřevotřísková laminovaná 2070x2800mm tl 38mm</t>
  </si>
  <si>
    <t>2020042541</t>
  </si>
  <si>
    <t>"Prvky T1-T3 v rozsahu a dle specifikace dle výpisu truhlářských prvků (nutno nacenit jako kompletní výrobek):" (2,77*0,6)+(1,4*0,6)+(2,3*0,6)</t>
  </si>
  <si>
    <t>3,882*1,1 'Přepočtené koeficientem množství</t>
  </si>
  <si>
    <t>73</t>
  </si>
  <si>
    <t>998766101</t>
  </si>
  <si>
    <t>Přesun hmot pro konstrukce truhlářské stanovený z hmotnosti přesunovaného materiálu vodorovná dopravní vzdálenost do 50 m základní v objektech výšky do 6 m</t>
  </si>
  <si>
    <t>-907250787</t>
  </si>
  <si>
    <t>https://podminky.urs.cz/item/CS_URS_2024_02/998766101</t>
  </si>
  <si>
    <t>767</t>
  </si>
  <si>
    <t>Konstrukce zámečnické</t>
  </si>
  <si>
    <t>74</t>
  </si>
  <si>
    <t>767649197</t>
  </si>
  <si>
    <t>Montáž dveří ocelových nebo hliníkových doplňků dveří panikového kování dveří jednokřídlých</t>
  </si>
  <si>
    <t>-1089357581</t>
  </si>
  <si>
    <t>https://podminky.urs.cz/item/CS_URS_2024_02/767649197</t>
  </si>
  <si>
    <t>75</t>
  </si>
  <si>
    <t>54914136</t>
  </si>
  <si>
    <t>kování panikové madlo/klika</t>
  </si>
  <si>
    <t>1585183860</t>
  </si>
  <si>
    <t>76</t>
  </si>
  <si>
    <t>998767101</t>
  </si>
  <si>
    <t>Přesun hmot pro zámečnické konstrukce stanovený z hmotnosti přesunovaného materiálu vodorovná dopravní vzdálenost do 50 m základní v objektech výšky do 6 m</t>
  </si>
  <si>
    <t>-1080520354</t>
  </si>
  <si>
    <t>https://podminky.urs.cz/item/CS_URS_2024_02/998767101</t>
  </si>
  <si>
    <t>77</t>
  </si>
  <si>
    <t>771111011</t>
  </si>
  <si>
    <t>Příprava podkladu před provedením dlažby vysátí podlah</t>
  </si>
  <si>
    <t>-1988442084</t>
  </si>
  <si>
    <t>https://podminky.urs.cz/item/CS_URS_2024_02/771111011</t>
  </si>
  <si>
    <t>78</t>
  </si>
  <si>
    <t>771121011</t>
  </si>
  <si>
    <t>Příprava podkladu před provedením dlažby nátěr penetrační na podlahu</t>
  </si>
  <si>
    <t>1463689780</t>
  </si>
  <si>
    <t>https://podminky.urs.cz/item/CS_URS_2024_02/771121011</t>
  </si>
  <si>
    <t>79</t>
  </si>
  <si>
    <t>771151024</t>
  </si>
  <si>
    <t>Příprava podkladu před provedením dlažby samonivelační stěrka min. pevnosti 30 MPa, tloušťky přes 8 do 10 mm</t>
  </si>
  <si>
    <t>-1519655185</t>
  </si>
  <si>
    <t>https://podminky.urs.cz/item/CS_URS_2024_02/771151024</t>
  </si>
  <si>
    <t>80</t>
  </si>
  <si>
    <t>771474111</t>
  </si>
  <si>
    <t>Montáž soklů z dlaždic keramických lepených cementovým flexibilním lepidlem rovných, výšky do 65 mm</t>
  </si>
  <si>
    <t>984520445</t>
  </si>
  <si>
    <t>https://podminky.urs.cz/item/CS_URS_2024_02/771474111</t>
  </si>
  <si>
    <t>"Dle D1.1.8, D1.1.9, 108:" 2,3+2,3+1,8+1,8-0,9-0,9-0,9-0,9+0,25+0,25</t>
  </si>
  <si>
    <t>81</t>
  </si>
  <si>
    <t>59761174</t>
  </si>
  <si>
    <t>dlažba keramická slinutá mrazuvzdorná R11/B povrch reliéfní/matný tl do 10mm přes 9 do 12ks/m2</t>
  </si>
  <si>
    <t>-441701798</t>
  </si>
  <si>
    <t>5,1*0,11 'Přepočtené koeficientem množství</t>
  </si>
  <si>
    <t>82</t>
  </si>
  <si>
    <t>771574416</t>
  </si>
  <si>
    <t>Montáž podlah z dlaždic keramických lepených cementovým flexibilním lepidlem hladkých, tloušťky do 10 mm přes 9 do 12 ks/m2</t>
  </si>
  <si>
    <t>-1129388322</t>
  </si>
  <si>
    <t>https://podminky.urs.cz/item/CS_URS_2024_02/771574416</t>
  </si>
  <si>
    <t>"Dle D1.1.8, D1.1.9, SN01, 103, 107, 108, 112:" 7,5+11,5+1,2+3,7+3,4</t>
  </si>
  <si>
    <t>83</t>
  </si>
  <si>
    <t>258104553</t>
  </si>
  <si>
    <t>27,3*1,1 'Přepočtené koeficientem množství</t>
  </si>
  <si>
    <t>84</t>
  </si>
  <si>
    <t>771591112</t>
  </si>
  <si>
    <t>Izolace podlahy pod dlažbu nátěrem nebo stěrkou ve dvou vrstvách</t>
  </si>
  <si>
    <t>-1975215097</t>
  </si>
  <si>
    <t>https://podminky.urs.cz/item/CS_URS_2024_02/771591112</t>
  </si>
  <si>
    <t>"Dle D1.1.8, D1.1.9, 103, 107, 108, 112 (mimo zádveří):" 7,5+11,5+1,2+3,4</t>
  </si>
  <si>
    <t>85</t>
  </si>
  <si>
    <t>771591115</t>
  </si>
  <si>
    <t>Podlahy - dokončovací práce spárování silikonem</t>
  </si>
  <si>
    <t>-371553813</t>
  </si>
  <si>
    <t>https://podminky.urs.cz/item/CS_URS_2024_02/771591115</t>
  </si>
  <si>
    <t>"Dle D1.1.8, D1.1.9 (přechod dlažby na obklad nebo soklík)"</t>
  </si>
  <si>
    <t>"103:" 2,7+2,7+2,8+2,8-0,9-0,9</t>
  </si>
  <si>
    <t>"107:" 4,5+4,5+2,8+2,8+1,6+1,6-0,9-0,9-0,7</t>
  </si>
  <si>
    <t>"108:" 1,4+1,4+0,9+0,9-0,7</t>
  </si>
  <si>
    <t>"108:" 2,3+2,3+1,8+1,8-0,9-0,9-0,9-0,9+0,25+0,25</t>
  </si>
  <si>
    <t>"112:" 2,2+2,2+1,6+1,6-0,9-0,9</t>
  </si>
  <si>
    <t>86</t>
  </si>
  <si>
    <t>771591232</t>
  </si>
  <si>
    <t>Izolace podlahy pod dlažbu těsnícími izolačními pásy pro styčné nebo dilatační spáry</t>
  </si>
  <si>
    <t>298862801</t>
  </si>
  <si>
    <t>https://podminky.urs.cz/item/CS_URS_2024_02/771591232</t>
  </si>
  <si>
    <t>"Dle D1.1.8, D1.1.9"</t>
  </si>
  <si>
    <t>"103:" 4*0,3</t>
  </si>
  <si>
    <t>"107:" 14*0,3</t>
  </si>
  <si>
    <t>"108:" 8*2</t>
  </si>
  <si>
    <t>"112:" 4*0,3</t>
  </si>
  <si>
    <t>87</t>
  </si>
  <si>
    <t>771591241</t>
  </si>
  <si>
    <t>Izolace podlahy pod dlažbu těsnícími izolačními pásy vnitřní kout</t>
  </si>
  <si>
    <t>1292362627</t>
  </si>
  <si>
    <t>https://podminky.urs.cz/item/CS_URS_2024_02/771591241</t>
  </si>
  <si>
    <t>"103:" 4</t>
  </si>
  <si>
    <t>"107:" 9</t>
  </si>
  <si>
    <t>"108:" 4</t>
  </si>
  <si>
    <t>"112:" 4</t>
  </si>
  <si>
    <t>88</t>
  </si>
  <si>
    <t>771591242</t>
  </si>
  <si>
    <t>Izolace podlahy pod dlažbu těsnícími izolačními pásy vnější roh</t>
  </si>
  <si>
    <t>-1549432677</t>
  </si>
  <si>
    <t>https://podminky.urs.cz/item/CS_URS_2024_02/771591242</t>
  </si>
  <si>
    <t>"103:" 0</t>
  </si>
  <si>
    <t>"107:" 4</t>
  </si>
  <si>
    <t>"112:" 0</t>
  </si>
  <si>
    <t>89</t>
  </si>
  <si>
    <t>771591264</t>
  </si>
  <si>
    <t>Izolace podlahy pod dlažbu těsnícími izolačními pásy mezi podlahou a stěnu</t>
  </si>
  <si>
    <t>1750229104</t>
  </si>
  <si>
    <t>https://podminky.urs.cz/item/CS_URS_2024_02/771591264</t>
  </si>
  <si>
    <t>"103:" 2,7+2,7+2,8+2,8</t>
  </si>
  <si>
    <t>"108:" 1,4+1,4+0,9+0,9</t>
  </si>
  <si>
    <t>90</t>
  </si>
  <si>
    <t>771592011</t>
  </si>
  <si>
    <t>Čištění vnitřních ploch po položení dlažby podlah nebo schodišť chemickými prostředky</t>
  </si>
  <si>
    <t>748699683</t>
  </si>
  <si>
    <t>https://podminky.urs.cz/item/CS_URS_2024_02/771592011</t>
  </si>
  <si>
    <t>91</t>
  </si>
  <si>
    <t>998771121</t>
  </si>
  <si>
    <t>Přesun hmot pro podlahy z dlaždic stanovený z hmotnosti přesunovaného materiálu vodorovná dopravní vzdálenost do 50 m ruční (bez užití mechanizace) v objektech výšky do 6 m</t>
  </si>
  <si>
    <t>1122253161</t>
  </si>
  <si>
    <t>https://podminky.urs.cz/item/CS_URS_2024_02/998771121</t>
  </si>
  <si>
    <t>92</t>
  </si>
  <si>
    <t>776111116</t>
  </si>
  <si>
    <t>Příprava podkladu povlakových podlah a stěn broušení podlah stávajícího podkladu pro odstranění lepidla (po starých krytinách)</t>
  </si>
  <si>
    <t>1190420816</t>
  </si>
  <si>
    <t>https://podminky.urs.cz/item/CS_URS_2024_02/776111116</t>
  </si>
  <si>
    <t>93</t>
  </si>
  <si>
    <t>776111311</t>
  </si>
  <si>
    <t>Příprava podkladu povlakových podlah a stěn vysátí podlah</t>
  </si>
  <si>
    <t>-2029113182</t>
  </si>
  <si>
    <t>https://podminky.urs.cz/item/CS_URS_2024_02/776111311</t>
  </si>
  <si>
    <t>94</t>
  </si>
  <si>
    <t>776121112</t>
  </si>
  <si>
    <t>Příprava podkladu povlakových podlah a stěn penetrace vodou ředitelná podlah</t>
  </si>
  <si>
    <t>-954627490</t>
  </si>
  <si>
    <t>https://podminky.urs.cz/item/CS_URS_2024_02/776121112</t>
  </si>
  <si>
    <t>95</t>
  </si>
  <si>
    <t>776141124</t>
  </si>
  <si>
    <t>Příprava podkladu povlakových podlah a stěn vyrovnání samonivelační stěrkou podlah min.pevnosti 30 MPa, tloušťky přes 8 do 10 mm</t>
  </si>
  <si>
    <t>508771700</t>
  </si>
  <si>
    <t>https://podminky.urs.cz/item/CS_URS_2024_02/776141124</t>
  </si>
  <si>
    <t>96</t>
  </si>
  <si>
    <t>776221211</t>
  </si>
  <si>
    <t>Montáž podlahovin z PVC lepením standardním lepidlem ze čtverců</t>
  </si>
  <si>
    <t>2143711810</t>
  </si>
  <si>
    <t>https://podminky.urs.cz/item/CS_URS_2024_02/776221211</t>
  </si>
  <si>
    <t>"Dle D1.1.8, D1.1.9, SN02, 104, 106, 109-111, 113:" 55,3+15,6+4,2+13,5+7+5,4</t>
  </si>
  <si>
    <t>97</t>
  </si>
  <si>
    <t>28411021</t>
  </si>
  <si>
    <t>PVC vinyl homogenní zátěžová tl 2,00 mm, úprava PUR, třída zátěže 34/43, hmotnost 3550g/m2, hořlavost Bfl S1</t>
  </si>
  <si>
    <t>774567677</t>
  </si>
  <si>
    <t>101*1,1 'Přepočtené koeficientem množství</t>
  </si>
  <si>
    <t>98</t>
  </si>
  <si>
    <t>776411212</t>
  </si>
  <si>
    <t>Montáž soklíků tahaných (fabiony) z PVC obvodových, výšky přes 80 do 100 mm</t>
  </si>
  <si>
    <t>-1567132695</t>
  </si>
  <si>
    <t>https://podminky.urs.cz/item/CS_URS_2024_02/776411212</t>
  </si>
  <si>
    <t>"104:" 9,7+9,7+6,3+6,3+0,3+0,3+0,4+0,4+1+1+2+2+0,4+0,4-0,9-0,9-0,9-0,9-1</t>
  </si>
  <si>
    <t>"106:" 3,8+3,8+5+5-0,9-0,9-0,9-0,9</t>
  </si>
  <si>
    <t>"109:" 2+2+2,3+2,3-0,9</t>
  </si>
  <si>
    <t>"110:" 4,2+4,2+4,5+4,5-0,9</t>
  </si>
  <si>
    <t>"111:" 3,3+3,3+2,5+2,5-0,9-0,9</t>
  </si>
  <si>
    <t>"113:" 1,8+1,8+3,3+3,3-0,9</t>
  </si>
  <si>
    <t>99</t>
  </si>
  <si>
    <t>431869410</t>
  </si>
  <si>
    <t>193,9*0,11 'Přepočtené koeficientem množství</t>
  </si>
  <si>
    <t>100</t>
  </si>
  <si>
    <t>776421312</t>
  </si>
  <si>
    <t>Montáž lišt přechodových šroubovaných</t>
  </si>
  <si>
    <t>1185434402</t>
  </si>
  <si>
    <t>https://podminky.urs.cz/item/CS_URS_2024_02/776421312</t>
  </si>
  <si>
    <t>101</t>
  </si>
  <si>
    <t>55343125</t>
  </si>
  <si>
    <t>profil přechodový Al vrtaný 30mm leštěná mosaz</t>
  </si>
  <si>
    <t>-14232316</t>
  </si>
  <si>
    <t>11*0,82 'Přepočtené koeficientem množství</t>
  </si>
  <si>
    <t>102</t>
  </si>
  <si>
    <t>998776121</t>
  </si>
  <si>
    <t>Přesun hmot pro podlahy povlakové stanovený z hmotnosti přesunovaného materiálu vodorovná dopravní vzdálenost do 50 m ruční (bez užití mechanizace) v objektech výšky do 6 m</t>
  </si>
  <si>
    <t>546656417</t>
  </si>
  <si>
    <t>https://podminky.urs.cz/item/CS_URS_2024_02/998776121</t>
  </si>
  <si>
    <t>103</t>
  </si>
  <si>
    <t>781111011</t>
  </si>
  <si>
    <t>Příprava podkladu před provedením obkladu oprášení (ometení) stěny</t>
  </si>
  <si>
    <t>502668998</t>
  </si>
  <si>
    <t>https://podminky.urs.cz/item/CS_URS_2024_02/781111011</t>
  </si>
  <si>
    <t>104</t>
  </si>
  <si>
    <t>781121011</t>
  </si>
  <si>
    <t>Příprava podkladu před provedením obkladu nátěr penetrační na stěnu</t>
  </si>
  <si>
    <t>-236634193</t>
  </si>
  <si>
    <t>https://podminky.urs.cz/item/CS_URS_2024_02/781121011</t>
  </si>
  <si>
    <t>105</t>
  </si>
  <si>
    <t>781131112</t>
  </si>
  <si>
    <t>Izolace stěny pod obklad izolace nátěrem nebo stěrkou ve dvou vrstvách</t>
  </si>
  <si>
    <t>-302371164</t>
  </si>
  <si>
    <t>https://podminky.urs.cz/item/CS_URS_2024_02/781131112</t>
  </si>
  <si>
    <t>"Obklady v místnostech dle D1.1.8, D1.1.9 (vytažení 300 mm nad podlahu a ostřikované plochy)"</t>
  </si>
  <si>
    <t>"103:" 0,3*(2,7+2,7+2,8+2,8-0,9-0,9)</t>
  </si>
  <si>
    <t>"104:" 0</t>
  </si>
  <si>
    <t>"107:" 0,3*(4,5+4,5+2,8+2,8+1,7+1,7-0,9-0,9-0,7)</t>
  </si>
  <si>
    <t>"108:" 2,4*(0,9+0,9+1,4+1,4+0,15+0,15)</t>
  </si>
  <si>
    <t>"Odečet otvorů:" -(0,7*2)</t>
  </si>
  <si>
    <t>"112:" 0,3*(2,2+2,2+1,6+1,6-0,9-0,9)</t>
  </si>
  <si>
    <t>106</t>
  </si>
  <si>
    <t>781151031</t>
  </si>
  <si>
    <t>Příprava podkladu před provedením obkladu celoplošné vyrovnání podkladu stěrkou, tloušťky 3 mm</t>
  </si>
  <si>
    <t>1378257263</t>
  </si>
  <si>
    <t>https://podminky.urs.cz/item/CS_URS_2024_02/781151031</t>
  </si>
  <si>
    <t>"Předpokládané vyrovnání povrchu v místech původního obkladu."</t>
  </si>
  <si>
    <t>"Původní 104:" 1,5*1,2</t>
  </si>
  <si>
    <t>"Původní 104:" 1,5*(1,3+0,8)</t>
  </si>
  <si>
    <t>"Původní 108:" 1,5*(1,5+1,5+0,9+0,9-0,7)</t>
  </si>
  <si>
    <t>107</t>
  </si>
  <si>
    <t>781151041</t>
  </si>
  <si>
    <t>Příprava podkladu před provedením obkladu celoplošné vyrovnání podkladu příplatek za každý další 1 mm tloušťky přes 3 mm</t>
  </si>
  <si>
    <t>1292010236</t>
  </si>
  <si>
    <t>https://podminky.urs.cz/item/CS_URS_2024_02/781151041</t>
  </si>
  <si>
    <t>"Původní 104:" 2*1,5*1,2</t>
  </si>
  <si>
    <t>"Původní 104:" 2*1,5*(1,3+0,8)</t>
  </si>
  <si>
    <t>"Původní 108:" 2*1,5*(1,5+1,5+0,9+0,9-0,7)</t>
  </si>
  <si>
    <t>108</t>
  </si>
  <si>
    <t>781472217</t>
  </si>
  <si>
    <t>Montáž keramických obkladů stěn lepených cementovým flexibilním lepidlem hladkých přes 12 do 19 ks/m2</t>
  </si>
  <si>
    <t>159826398</t>
  </si>
  <si>
    <t>https://podminky.urs.cz/item/CS_URS_2024_02/781472217</t>
  </si>
  <si>
    <t>"Obklady v místnostech dle D1.1.8, D1.1.9"</t>
  </si>
  <si>
    <t>"103:" 2,4*(2,7+2,7+2,8+2,8)</t>
  </si>
  <si>
    <t>"Odečet otvorů:" -(2*0,9*2)-(2*1,1*1,5)</t>
  </si>
  <si>
    <t>"Přípočet ostění:" 2*2*0,1*1,5</t>
  </si>
  <si>
    <t>"104:" 1*2</t>
  </si>
  <si>
    <t>"107:" (2,4*(4,5+4,5+2,8+2,8+1,7+1,7))+(0,15*(1,6+1,6))</t>
  </si>
  <si>
    <t>"Odečet otvorů:" -(2*0,9*2)-(0,7*2)-(2*1,1*1,5)</t>
  </si>
  <si>
    <t>"Přípočet ostění:" 3*2*0,1*1,5</t>
  </si>
  <si>
    <t>"108:" 2,4*(0,9+0,9+1,4+1,4)</t>
  </si>
  <si>
    <t>"Přípočet ostění:" 0,15*(2+2+0,7)</t>
  </si>
  <si>
    <t>"112:" (2,4*(2,2+2,2+1,6+1,6))+(0,15*1,6)</t>
  </si>
  <si>
    <t>"Odečet otvorů:" -(2*0,9*2)</t>
  </si>
  <si>
    <t>109</t>
  </si>
  <si>
    <t>59761701</t>
  </si>
  <si>
    <t>obklad keramický nemrazuvzdorný povrch hladký/lesklý tl do 10mm přes 12 do 19ks/m2</t>
  </si>
  <si>
    <t>-1918937705</t>
  </si>
  <si>
    <t>83,605*1,1 'Přepočtené koeficientem množství</t>
  </si>
  <si>
    <t>110</t>
  </si>
  <si>
    <t>781492211</t>
  </si>
  <si>
    <t>Obklad - dokončující práce montáž profilu lepeného flexibilním cementovým lepidlem rohového</t>
  </si>
  <si>
    <t>483741067</t>
  </si>
  <si>
    <t>https://podminky.urs.cz/item/CS_URS_2024_02/781492211</t>
  </si>
  <si>
    <t>"103:" 4*1,5</t>
  </si>
  <si>
    <t>"104:" 2*2</t>
  </si>
  <si>
    <t>"107:" (3*2,4)+(2*1,2)+(6*1,5)+(2*2)+0,7+0,15+0,15+1,6+1,6</t>
  </si>
  <si>
    <t>"108:" (2*2)+0,7</t>
  </si>
  <si>
    <t>"112:" 1,6</t>
  </si>
  <si>
    <t>111</t>
  </si>
  <si>
    <t>28342003</t>
  </si>
  <si>
    <t>lišta ukončovací z PVC 10mm</t>
  </si>
  <si>
    <t>-389686259</t>
  </si>
  <si>
    <t>43,1*1,05 'Přepočtené koeficientem množství</t>
  </si>
  <si>
    <t>112</t>
  </si>
  <si>
    <t>781495211</t>
  </si>
  <si>
    <t>Čištění vnitřních ploch po provedení obkladu stěn chemickými prostředky</t>
  </si>
  <si>
    <t>-2070867748</t>
  </si>
  <si>
    <t>https://podminky.urs.cz/item/CS_URS_2024_02/781495211</t>
  </si>
  <si>
    <t>113</t>
  </si>
  <si>
    <t>998781121</t>
  </si>
  <si>
    <t>Přesun hmot pro obklady keramické stanovený z hmotnosti přesunovaného materiálu vodorovná dopravní vzdálenost do 50 m ruční (bez užití mechanizace) v objektech výšky do 6 m</t>
  </si>
  <si>
    <t>1899483650</t>
  </si>
  <si>
    <t>https://podminky.urs.cz/item/CS_URS_2024_02/998781121</t>
  </si>
  <si>
    <t>784</t>
  </si>
  <si>
    <t>Dokončovací práce - malby a tapety</t>
  </si>
  <si>
    <t>114</t>
  </si>
  <si>
    <t>784111001</t>
  </si>
  <si>
    <t>Oprášení (ometení) podkladu v místnostech výšky do 3,80 m</t>
  </si>
  <si>
    <t>2034973569</t>
  </si>
  <si>
    <t>https://podminky.urs.cz/item/CS_URS_2024_02/784111001</t>
  </si>
  <si>
    <t>115</t>
  </si>
  <si>
    <t>784171101</t>
  </si>
  <si>
    <t>Zakrytí nemalovaných ploch (materiál ve specifikaci) včetně pozdějšího odkrytí podlah</t>
  </si>
  <si>
    <t>218353595</t>
  </si>
  <si>
    <t>https://podminky.urs.cz/item/CS_URS_2024_02/784171101</t>
  </si>
  <si>
    <t>"Dle D1.1.8, D1.1.9, podlahy v místnostech:" (2,1+1,8+7,5+55,3+3,9+15,6+11,5+3,7+4,2+13,5+7+3,4+5,4)*1,5</t>
  </si>
  <si>
    <t>116</t>
  </si>
  <si>
    <t>58124842</t>
  </si>
  <si>
    <t>fólie pro malířské potřeby zakrývací tl 7µ 4x5m</t>
  </si>
  <si>
    <t>1088137647</t>
  </si>
  <si>
    <t>202,35*1,05 'Přepočtené koeficientem množství</t>
  </si>
  <si>
    <t>117</t>
  </si>
  <si>
    <t>784181101</t>
  </si>
  <si>
    <t>Penetrace podkladu jednonásobná základní akrylátová bezbarvá v místnostech výšky do 3,80 m</t>
  </si>
  <si>
    <t>-854634212</t>
  </si>
  <si>
    <t>https://podminky.urs.cz/item/CS_URS_2024_02/784181101</t>
  </si>
  <si>
    <t>"Stropy omítané:" 2,1+1,8+7,5+3,9+3,7+4,2+7+5,4</t>
  </si>
  <si>
    <t>"Stěny a příčky"</t>
  </si>
  <si>
    <t>"101:" 3*(1,8+1,8+1,2+1,2)</t>
  </si>
  <si>
    <t>"Odečet otvorů:" -(0,9*2,7)-(0,9*2)-(0,7*2)</t>
  </si>
  <si>
    <t>"102:" 1,5*(1,5+1,5+1,4+1,4)</t>
  </si>
  <si>
    <t>"Odečet otvorů:" -(0,7*0,5)-(1*1,1)</t>
  </si>
  <si>
    <t>"Přípočet ostění:" 0,15*(1,1+1,8+1,8)</t>
  </si>
  <si>
    <t>"103:" 0,6*(2,7+2,7+2,8+2,8)</t>
  </si>
  <si>
    <t>"Odečet otvorů:" -(2*0,3*1,1)</t>
  </si>
  <si>
    <t>"104:" 3*(9,7+9,7+6,3+6,3+0,3+0,3+0,4+0,4+1+1+2+2+0,4+0,4)</t>
  </si>
  <si>
    <t>"Odečet otvorů:" -(4*0,9*2)-(6*1,1*1,8)</t>
  </si>
  <si>
    <t>"Přípočet ostění:" 0,15*6*(1,1+1,8+1,8)</t>
  </si>
  <si>
    <t>"105:" 3*(2,5+2,5+1,7+1,7)</t>
  </si>
  <si>
    <t>"Odečet otvorů:" -(0,9*2,7)-(0,9*2)</t>
  </si>
  <si>
    <t>"Přípočet ostění:" 0,3*(0,9+2,7+2,7)</t>
  </si>
  <si>
    <t>"106:" 3*(3,8+3,8+5+5)</t>
  </si>
  <si>
    <t>"Odečet otvorů:" -(4*0,9*2)</t>
  </si>
  <si>
    <t>"107:" 0,6*(4,5+4,5+2,8+2,8+1,6+1,6)</t>
  </si>
  <si>
    <t>"Odečet otvorů:" -(3*0,3*1,1)</t>
  </si>
  <si>
    <t>"108:" 0,6*(0,9+0,9+1,3+1,3)</t>
  </si>
  <si>
    <t>"109:" 3*(2+2+2,3+2,3)</t>
  </si>
  <si>
    <t>"110:" 3*(4,2+4,2+4,5+4,5)</t>
  </si>
  <si>
    <t>"Odečet otvorů:" -(0,9*2)-(1,1*1,8)</t>
  </si>
  <si>
    <t>"111:" 3*(3,3+3,3+2,5+2,5)</t>
  </si>
  <si>
    <t>"113:" 3*(3,3+3,3+1,8+1,8)</t>
  </si>
  <si>
    <t>"Odečet otvorů:" -(0,9*2)-(2*1,1*1,8)</t>
  </si>
  <si>
    <t>"Přípočet ostění:" 0,15*2*(1,1+1,8+1,8)</t>
  </si>
  <si>
    <t>"114:" 0</t>
  </si>
  <si>
    <t>118</t>
  </si>
  <si>
    <t>784211101</t>
  </si>
  <si>
    <t>Malby z malířských směsí oděruvzdorných za mokra dvojnásobné, bílé za mokra oděruvzdorné výborně v místnostech výšky do 3,80 m</t>
  </si>
  <si>
    <t>-1092705012</t>
  </si>
  <si>
    <t>https://podminky.urs.cz/item/CS_URS_2024_02/784211101</t>
  </si>
  <si>
    <t>"Podhledy sádrokartonové"</t>
  </si>
  <si>
    <t>119</t>
  </si>
  <si>
    <t>784211151</t>
  </si>
  <si>
    <t>Malby z malířských směsí oděruvzdorných za mokra Příplatek k cenám dvojnásobných maleb za provádění barevné malby tónované tónovacími přípravky</t>
  </si>
  <si>
    <t>-410696785</t>
  </si>
  <si>
    <t>https://podminky.urs.cz/item/CS_URS_2024_02/784211151</t>
  </si>
  <si>
    <t>SO.01.003 - Silnoproudá elektrotechnika</t>
  </si>
  <si>
    <t>D.1 - Rozváděče</t>
  </si>
  <si>
    <t xml:space="preserve">    D.1.1 - Dozbrojení rozváděče RH1+RH2</t>
  </si>
  <si>
    <t>D.2 - Osvětlení</t>
  </si>
  <si>
    <t>D.3 - El. Přístroje a zařízení</t>
  </si>
  <si>
    <t>D.4 - kabely a kabelové trasy</t>
  </si>
  <si>
    <t>D.5 - Uzemnění a hromosvody</t>
  </si>
  <si>
    <t xml:space="preserve">    D.5.1 - NEOBSAHUJE</t>
  </si>
  <si>
    <t>D.6 - Zkoušky, revize, hodinové zúčtovací práce</t>
  </si>
  <si>
    <t>D.1</t>
  </si>
  <si>
    <t>Rozváděče</t>
  </si>
  <si>
    <t>D.1.1</t>
  </si>
  <si>
    <t>Dozbrojení rozváděče RH1+RH2</t>
  </si>
  <si>
    <t>35829001R1</t>
  </si>
  <si>
    <t>Proudový chránič s nadproudovou ochranou 10A/1+N, 30mA,</t>
  </si>
  <si>
    <t>35829001R2</t>
  </si>
  <si>
    <t>Proudový chránič s nadproudovou ochranou 16A/1+N, 30mA,</t>
  </si>
  <si>
    <t>741321003</t>
  </si>
  <si>
    <t>Montáž proudových chráničů dvoupólových nn do 25 A ve skříni se zapojením vodičů</t>
  </si>
  <si>
    <t>https://podminky.urs.cz/item/CS_URS_2024_02/741321003</t>
  </si>
  <si>
    <t>35822401</t>
  </si>
  <si>
    <t>jistič 3-pólový 16 A vypínací charakteristika B vypínací schopnost 10 kA</t>
  </si>
  <si>
    <t>741320165</t>
  </si>
  <si>
    <t>Montáž jističů třípólových nn do 25 A ve skříni se zapojením vodičů</t>
  </si>
  <si>
    <t>https://podminky.urs.cz/item/CS_URS_2024_02/741320165</t>
  </si>
  <si>
    <t>35829009</t>
  </si>
  <si>
    <t>chránič proudový 4 pólový 40A typ AC 0,03A</t>
  </si>
  <si>
    <t>741321043</t>
  </si>
  <si>
    <t>Montáž proudových chráničů čtyřpólových nn do 63 A ve skříni se zapojením vodičů</t>
  </si>
  <si>
    <t>https://podminky.urs.cz/item/CS_URS_2024_02/741321043</t>
  </si>
  <si>
    <t>D1-R1</t>
  </si>
  <si>
    <t>Dodávka Montážní materiál</t>
  </si>
  <si>
    <t>ks</t>
  </si>
  <si>
    <t>D1-R2</t>
  </si>
  <si>
    <t>Montáž Montážní materiál</t>
  </si>
  <si>
    <t>D1-R3</t>
  </si>
  <si>
    <t>Protipožární přepážka univerzální</t>
  </si>
  <si>
    <t>kpl</t>
  </si>
  <si>
    <t>D1-R4</t>
  </si>
  <si>
    <t>Montáž Protipožární přepážka univerzální</t>
  </si>
  <si>
    <t>D.2</t>
  </si>
  <si>
    <t>Osvětlení</t>
  </si>
  <si>
    <t>D2-R1</t>
  </si>
  <si>
    <t>Svítidlo kruhové přisazené LED světelný zdroj min. 20W, 840, satin opálový difuzor, v projektu označeno "A1"</t>
  </si>
  <si>
    <t>internet</t>
  </si>
  <si>
    <t>D2-R2</t>
  </si>
  <si>
    <t>Svítidlo kruhové přisazené LED světelný zdroj min. 25W, 840, satin opálový difuzor, v projektu označeno "A2"</t>
  </si>
  <si>
    <t>D2-R3</t>
  </si>
  <si>
    <t>Svítidlo přisazené LED světelný zdroj 6k5, 840, opálový difuzor, v projektu označeno "B1"</t>
  </si>
  <si>
    <t>D2-R4</t>
  </si>
  <si>
    <t>Svítidlo přisazené čtvercové LED světelný zdroj 2k3, 830, opálový difuzor, v projektu označeno "C1"</t>
  </si>
  <si>
    <t>D2-R5</t>
  </si>
  <si>
    <t>Svítidlo přisazené čtvercové LED světelný zdroj 2k3, 830, nouzový modul T=1h, opálový difuzor, v projektu označeno "C1N"</t>
  </si>
  <si>
    <t>D2-R6</t>
  </si>
  <si>
    <t>Svítidlo přisazené čtvercové LED světelný zdroj 6k9, 830, opálový difuzor, v projektu označeno "C2"</t>
  </si>
  <si>
    <t>741372022</t>
  </si>
  <si>
    <t>Montáž svítidlo LED interiérové přisazené nástěnné hranaté nebo kruhové přes 0,09 do 0,36 m2 se zapojením vodičů</t>
  </si>
  <si>
    <t>https://podminky.urs.cz/item/CS_URS_2024_02/741372022</t>
  </si>
  <si>
    <t>D2-R7</t>
  </si>
  <si>
    <t>Nouzové svítidlo LED přisazené protipanické s vlastním zdrojem T=1h</t>
  </si>
  <si>
    <t>D2-R8</t>
  </si>
  <si>
    <t>Nouzové svítidlo LED přisazené únikové s piktogramem s vlastním zdrojem T=1h</t>
  </si>
  <si>
    <t>741372061</t>
  </si>
  <si>
    <t>Montáž svítidlo LED interiérové přisazené stropní hranaté nebo kruhové do 0,09 m2 se zapojením vodičů</t>
  </si>
  <si>
    <t>https://podminky.urs.cz/item/CS_URS_2024_02/741372061</t>
  </si>
  <si>
    <t>D2-R11</t>
  </si>
  <si>
    <t>D2-R10</t>
  </si>
  <si>
    <t>D.3</t>
  </si>
  <si>
    <t>El. Přístroje a zařízení</t>
  </si>
  <si>
    <t>34571521</t>
  </si>
  <si>
    <t>krabice pod omítku PVC odbočná kruhová D 70mm s víčkem a svorkovnicí</t>
  </si>
  <si>
    <t>741112001</t>
  </si>
  <si>
    <t>Montáž krabice zapuštěná plastová kruhová</t>
  </si>
  <si>
    <t>https://podminky.urs.cz/item/CS_URS_2024_02/741112001</t>
  </si>
  <si>
    <t>34571507</t>
  </si>
  <si>
    <t>krabice v uzavřeném provedení PVC s krytím IP 55 čtvercová 80x80mm</t>
  </si>
  <si>
    <t>34562690</t>
  </si>
  <si>
    <t>svorkovnice krabicová šroubovací čtyřpólová pro 4x3 vodiče 1,5-4,0mm2, 400V</t>
  </si>
  <si>
    <t>741112021</t>
  </si>
  <si>
    <t>Montáž krabice nástěnná plastová čtyřhranná do 100x100 mm</t>
  </si>
  <si>
    <t>https://podminky.urs.cz/item/CS_URS_2024_02/741112021</t>
  </si>
  <si>
    <t>34571451</t>
  </si>
  <si>
    <t>krabice pod omítku PVC přístrojová kruhová D 70mm hluboká</t>
  </si>
  <si>
    <t>34535000</t>
  </si>
  <si>
    <t>spínač kompletní, zápustný, jednopólový, řazení 1, šroubové svorky</t>
  </si>
  <si>
    <t>741310001</t>
  </si>
  <si>
    <t>Montáž spínač nástěnný 1-jednopólový prostředí normální se zapojením vodičů</t>
  </si>
  <si>
    <t>https://podminky.urs.cz/item/CS_URS_2024_02/741310001</t>
  </si>
  <si>
    <t>34535003</t>
  </si>
  <si>
    <t>přepínač střídavý kompletní, zápustný, řazení 6, šroubové svorky</t>
  </si>
  <si>
    <t>741310122</t>
  </si>
  <si>
    <t>Montáž přepínač (polo)zapuštěný bezšroubové připojení 6-střídavý se zapojením vodičů</t>
  </si>
  <si>
    <t>https://podminky.urs.cz/item/CS_URS_2024_02/741310122</t>
  </si>
  <si>
    <t>34535008</t>
  </si>
  <si>
    <t>ovládač zapínací kompletní, zápustný, řazení 1/0, šroubové svorky</t>
  </si>
  <si>
    <t>741310011</t>
  </si>
  <si>
    <t>Montáž ovladač nástěnný 1/0-tlačítkový zapínací prostředí normální se zapojením vodičů</t>
  </si>
  <si>
    <t>https://podminky.urs.cz/item/CS_URS_2024_02/741310011</t>
  </si>
  <si>
    <t>34555202</t>
  </si>
  <si>
    <t>zásuvka zápustná jednonásobná chráněná, šroubové svorky</t>
  </si>
  <si>
    <t>741313002</t>
  </si>
  <si>
    <t>Montáž zásuvka (polo)zapuštěná bezšroubové připojení 2P+PE dvojí zapojení - průběžná se zapojením vodičů</t>
  </si>
  <si>
    <t>https://podminky.urs.cz/item/CS_URS_2024_02/741313002</t>
  </si>
  <si>
    <t>35811477</t>
  </si>
  <si>
    <t>zásuvka nástěnná 16A - 5pól, řazení 3P+N+PE IP44, šroubové svorky</t>
  </si>
  <si>
    <t>741313151</t>
  </si>
  <si>
    <t>Montáž zásuvek průmyslových spojovacích provedení IP 44 3P+N+PE 16 A se zapojením vodičů</t>
  </si>
  <si>
    <t>https://podminky.urs.cz/item/CS_URS_2024_02/741313151</t>
  </si>
  <si>
    <t>35826005</t>
  </si>
  <si>
    <t>relé časové ventilátorové</t>
  </si>
  <si>
    <t>741330763</t>
  </si>
  <si>
    <t>Montáž relé časové bez zapojení</t>
  </si>
  <si>
    <t>https://podminky.urs.cz/item/CS_URS_2024_02/741330763</t>
  </si>
  <si>
    <t>D3-R1</t>
  </si>
  <si>
    <t>D3-R2</t>
  </si>
  <si>
    <t>D.4</t>
  </si>
  <si>
    <t>kabely a kabelové trasy</t>
  </si>
  <si>
    <t>34111005</t>
  </si>
  <si>
    <t>kabel instalační jádro Cu plné izolace PVC plášť PVC 450/750V (CYKY-O) 2x1,5mm2</t>
  </si>
  <si>
    <t>CS ÚRS 2023 02</t>
  </si>
  <si>
    <t>741122011</t>
  </si>
  <si>
    <t>Montáž kabel Cu bez ukončení uložený pod omítku plný kulatý 2x1,5 až 2,5 mm2 (např. CYKY)</t>
  </si>
  <si>
    <t>https://podminky.urs.cz/item/CS_URS_2023_02/741122011</t>
  </si>
  <si>
    <t>34111030</t>
  </si>
  <si>
    <t>kabel instalační jádro Cu plné izolace PVC plášť PVC 450/750V (CYKY) 3x1,5mm2</t>
  </si>
  <si>
    <t>34111030R1</t>
  </si>
  <si>
    <t>kabel instalační jádro Cu plné izolace PVC plášť PVC 450/750V (CYKY-O) 3x1,5mm2</t>
  </si>
  <si>
    <t>741122015</t>
  </si>
  <si>
    <t>Montáž kabel Cu bez ukončení uložený pod omítku plný kulatý 3x1,5 mm2 (např. CYKY)</t>
  </si>
  <si>
    <t>https://podminky.urs.cz/item/CS_URS_2024_02/741122015</t>
  </si>
  <si>
    <t>34111036</t>
  </si>
  <si>
    <t>kabel instalační jádro Cu plné izolace PVC plášť PVC 450/750V (CYKY-J) 3x2,5mm2</t>
  </si>
  <si>
    <t>741122211</t>
  </si>
  <si>
    <t>Montáž kabel Cu plný kulatý žíla 3x1,5 až 6 mm2 uložený volně (např. CYKY)</t>
  </si>
  <si>
    <t>https://podminky.urs.cz/item/CS_URS_2023_02/741122211</t>
  </si>
  <si>
    <t>34111090</t>
  </si>
  <si>
    <t>kabel instalační jádro Cu plné izolace PVC plášť PVC 450/750V (CYKY) 5x1,5mm2</t>
  </si>
  <si>
    <t>34111094</t>
  </si>
  <si>
    <t>kabel instalační jádro Cu plné izolace PVC plášť PVC 450/750V (CYKY) 5x2,5mm2</t>
  </si>
  <si>
    <t>741122231</t>
  </si>
  <si>
    <t>Montáž kabel Cu plný kulatý žíla 5x1,5 až 2,5 mm2 uložený volně (např. CYKY)</t>
  </si>
  <si>
    <t>https://podminky.urs.cz/item/CS_URS_2023_02/741122231</t>
  </si>
  <si>
    <t>34141027</t>
  </si>
  <si>
    <t>vodič propojovací flexibilní jádro Cu lanované izolace PVC 450/750V (H07V-K) 1x6mm2</t>
  </si>
  <si>
    <t>34141029</t>
  </si>
  <si>
    <t>vodič propojovací flexibilní jádro Cu lanované izolace PVC 450/750V (H07V-K) 1x16mm2</t>
  </si>
  <si>
    <t>741120101</t>
  </si>
  <si>
    <t>Montáž vodič Cu izolovaný plný a laněný s PVC pláštěm žíla 0,15 až 16 mm2 zatažený (např. CY, CHAH-V)</t>
  </si>
  <si>
    <t>https://podminky.urs.cz/item/CS_URS_2024_02/741120101</t>
  </si>
  <si>
    <t>468101412</t>
  </si>
  <si>
    <t>Vysekání rýh pro montáž trubek a kabelů v cihelných zdech hl do 3 cm a š přes 3 do 5 cm</t>
  </si>
  <si>
    <t>https://podminky.urs.cz/item/CS_URS_2024_02/468101412</t>
  </si>
  <si>
    <t>468091312</t>
  </si>
  <si>
    <t>Vysekání kapes a výklenků ve zdivu cihelném pro krabice 10x10x8 cm</t>
  </si>
  <si>
    <t>https://podminky.urs.cz/item/CS_URS_2024_02/468091312</t>
  </si>
  <si>
    <t>D4-R1</t>
  </si>
  <si>
    <t>Podružné kabelové trasy (příchytky, plastové trubky,…)</t>
  </si>
  <si>
    <t>120</t>
  </si>
  <si>
    <t>D4-R2</t>
  </si>
  <si>
    <t>Montáž Podružné kabelové trasy (příchytky, plastové trubky,…)</t>
  </si>
  <si>
    <t>122</t>
  </si>
  <si>
    <t>D4-R3</t>
  </si>
  <si>
    <t>124</t>
  </si>
  <si>
    <t>D4-R4</t>
  </si>
  <si>
    <t>126</t>
  </si>
  <si>
    <t>D.5</t>
  </si>
  <si>
    <t>Uzemnění a hromosvody</t>
  </si>
  <si>
    <t>D.5.1</t>
  </si>
  <si>
    <t>NEOBSAHUJE</t>
  </si>
  <si>
    <t>D.6</t>
  </si>
  <si>
    <t>Zkoušky, revize, hodinové zúčtovací práce</t>
  </si>
  <si>
    <t>013254000</t>
  </si>
  <si>
    <t>Dokumentace skutečného provedení stavby</t>
  </si>
  <si>
    <t>…</t>
  </si>
  <si>
    <t>128</t>
  </si>
  <si>
    <t>https://podminky.urs.cz/item/CS_URS_2024_02/013254000</t>
  </si>
  <si>
    <t>997013511R1</t>
  </si>
  <si>
    <t>Odvoz suti a vybouraných hmot z meziskládky na skládku do 50 km s naložením a se složením</t>
  </si>
  <si>
    <t>sada</t>
  </si>
  <si>
    <t>130</t>
  </si>
  <si>
    <t>HZS2231</t>
  </si>
  <si>
    <t>Hodinová zúčtovací sazba elektrikář</t>
  </si>
  <si>
    <t>hod</t>
  </si>
  <si>
    <t>132</t>
  </si>
  <si>
    <t>https://podminky.urs.cz/item/CS_URS_2024_02/HZS2231</t>
  </si>
  <si>
    <t>HZS2232</t>
  </si>
  <si>
    <t>Hodinová zúčtovací sazba elektrikář odborný</t>
  </si>
  <si>
    <t>134</t>
  </si>
  <si>
    <t>https://podminky.urs.cz/item/CS_URS_2024_02/HZS2232</t>
  </si>
  <si>
    <t>741810003</t>
  </si>
  <si>
    <t>Celková prohlídka elektrického rozvodu a zařízení přes 0,5 do 1 milionu Kč</t>
  </si>
  <si>
    <t>136</t>
  </si>
  <si>
    <t>https://podminky.urs.cz/item/CS_URS_2024_02/741810003</t>
  </si>
  <si>
    <t>741811013</t>
  </si>
  <si>
    <t>Kontrola rozvaděč nn silový hmotnosti přes 300 do 400 kg</t>
  </si>
  <si>
    <t>138</t>
  </si>
  <si>
    <t>https://podminky.urs.cz/item/CS_URS_2024_02/741811013</t>
  </si>
  <si>
    <t>741820102</t>
  </si>
  <si>
    <t>Měření intenzity osvětlení</t>
  </si>
  <si>
    <t>140</t>
  </si>
  <si>
    <t>https://podminky.urs.cz/item/CS_URS_2024_02/741820102</t>
  </si>
  <si>
    <t>SO.01.004 - Zdravotechnická zařízení</t>
  </si>
  <si>
    <t>1 - Zemní práce</t>
  </si>
  <si>
    <t>63 - Podlahy a podlahové konstrukce</t>
  </si>
  <si>
    <t>97 - Prorážení otvorů</t>
  </si>
  <si>
    <t>721 - Vnitřní kanalizace</t>
  </si>
  <si>
    <t>722 - Vnitřní vodovod</t>
  </si>
  <si>
    <t>725 - Zařizovací předměty</t>
  </si>
  <si>
    <t>999 - Staveništní přesun hmot</t>
  </si>
  <si>
    <t>Zemní práce</t>
  </si>
  <si>
    <t>139600012RA0</t>
  </si>
  <si>
    <t>Ruční výkop v hornině 3</t>
  </si>
  <si>
    <t>RTSstavitel</t>
  </si>
  <si>
    <t>161101101R00</t>
  </si>
  <si>
    <t>Svislé přemístění výkopku z hor.1-4 do 2,5 m</t>
  </si>
  <si>
    <t>174101102R00</t>
  </si>
  <si>
    <t>Zásyp ruční se zhutněním</t>
  </si>
  <si>
    <t>175101101RT2</t>
  </si>
  <si>
    <t>Obsyp potrubí bez prohození sypaniny, s dodáním štěrkopísku frakce 0 - 22 mm</t>
  </si>
  <si>
    <t>Podlahy a podlahové konstrukce</t>
  </si>
  <si>
    <t>630900020RAB</t>
  </si>
  <si>
    <t>Vybourání betonové mazaniny, tloušťka 10 cm</t>
  </si>
  <si>
    <t>630300010RA0</t>
  </si>
  <si>
    <t>Vybourání dlažby a podkladního betonu</t>
  </si>
  <si>
    <t>Prorážení otvorů</t>
  </si>
  <si>
    <t>979081111R00</t>
  </si>
  <si>
    <t>Odvoz suti a vybour. hmot na skládku do 1 km</t>
  </si>
  <si>
    <t>979081121R00</t>
  </si>
  <si>
    <t>Příplatek k odvozu za každý další 1 km</t>
  </si>
  <si>
    <t>979100011RA0</t>
  </si>
  <si>
    <t>Odvoz suti a vyb.hmot do 10 km, vnitrost. 15 m</t>
  </si>
  <si>
    <t>979981104R00</t>
  </si>
  <si>
    <t>Kontejner, přistavení na 24 h, odvoz a likvidace, suť bez příměsí, kapacita 9 t</t>
  </si>
  <si>
    <t>721</t>
  </si>
  <si>
    <t>Vnitřní kanalizace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</si>
  <si>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</si>
  <si>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</si>
  <si>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</si>
  <si>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</si>
  <si>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</si>
  <si>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</si>
  <si>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721290123R00</t>
  </si>
  <si>
    <t>Zkouška těsnosti kanalizace kouřem DN 300</t>
  </si>
  <si>
    <t>721290111R00</t>
  </si>
  <si>
    <t>Zkouška těsnosti kanalizace vodou DN 125 mm</t>
  </si>
  <si>
    <t>721176102R00</t>
  </si>
  <si>
    <t>Potrubí HT připojovací D 40 x 1,8 mm</t>
  </si>
  <si>
    <t>721176103R00</t>
  </si>
  <si>
    <t>Potrubí HT připojovací D 50 x 1,8 mm</t>
  </si>
  <si>
    <t>721176114R00</t>
  </si>
  <si>
    <t>Potrubí HT odpadní svislé D 75 x 1,9 mm</t>
  </si>
  <si>
    <t>721176115R00</t>
  </si>
  <si>
    <t>Potrubí HT odpadní svislé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</si>
  <si>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</si>
  <si>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</si>
  <si>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</si>
  <si>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</si>
  <si>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721170909R00</t>
  </si>
  <si>
    <t>Provedení opravy vnitřní kanalizace, potrubí plastové, vsazení odbočky, D 110 mm</t>
  </si>
  <si>
    <t>721170965R00</t>
  </si>
  <si>
    <t>Provedení opravy vnitřní kanalizace, potrubí plastové, propojení dosavadního potrubí, D 110 mm</t>
  </si>
  <si>
    <t>721171808R00</t>
  </si>
  <si>
    <t>Demontáž potrubí z PVC do D 114 mm</t>
  </si>
  <si>
    <t>721290821R00</t>
  </si>
  <si>
    <t>Přesun vybouraných hmot, vnitřní kanalizace, v objektech výšky do 6 m</t>
  </si>
  <si>
    <t>998721201R00</t>
  </si>
  <si>
    <t>Přesun hmot pro vnitřní kanalizaci, výšky do 6 m</t>
  </si>
  <si>
    <t>%</t>
  </si>
  <si>
    <t>722</t>
  </si>
  <si>
    <t>Vnitřní vodovod</t>
  </si>
  <si>
    <t>722190401R00</t>
  </si>
  <si>
    <t>Vyvedení a upevnění výpustek DN 15</t>
  </si>
  <si>
    <t>722280109R00</t>
  </si>
  <si>
    <t>Tlaková zkouška vodovodního potrubí DN 65</t>
  </si>
  <si>
    <t>722290234R00</t>
  </si>
  <si>
    <t>Proplach a dezinfekce vodovod.potrubí DN 80</t>
  </si>
  <si>
    <t>722132118R00</t>
  </si>
  <si>
    <t>Potrubí ocelové vně i uvnitř pozinkované 54 x 1,5, mm</t>
  </si>
  <si>
    <t>722181221RT7</t>
  </si>
  <si>
    <t>Izolace návleková tl. stěny 6 mm, vnitřní průměr 22 mm</t>
  </si>
  <si>
    <t>722181221RT9</t>
  </si>
  <si>
    <t>Izolace návleková tl. stěny 6 mm, vnitřní průměr 28 mm</t>
  </si>
  <si>
    <t>722181212RU2</t>
  </si>
  <si>
    <t>Izolace návleková tl. stěny 9 mm, vnitřní průměr 35 mm</t>
  </si>
  <si>
    <t>722181224RT7</t>
  </si>
  <si>
    <t>Izolace návleková tl. stěny 20 mm, vnitřní průměr 22 mm</t>
  </si>
  <si>
    <t>722-PC</t>
  </si>
  <si>
    <t>Izolace návleková, tl.30mm, d35</t>
  </si>
  <si>
    <t>722182001RT1</t>
  </si>
  <si>
    <t>Montáž izol.skruží na potrubí přímé DN 25,sam.spoj, samolepicí spoj nebo rychlouzávěr</t>
  </si>
  <si>
    <t>722182004RT1</t>
  </si>
  <si>
    <t>Montáž izol.skruží na potrubí přímé DN 40,sam.spoj, samolepicí spoj nebo rychlouzávěr</t>
  </si>
  <si>
    <t>722178711R00</t>
  </si>
  <si>
    <t>Potrubí vícevrstvé vodovodní,polyfuzně svařené, D 20 x 2,8 mm</t>
  </si>
  <si>
    <t>722178712R00</t>
  </si>
  <si>
    <t>Potrubí vícevrstvé vodovodní, polyfuzně svařené, D 25 x 3,5 mm</t>
  </si>
  <si>
    <t>722176112R00</t>
  </si>
  <si>
    <t>Montáž plastového vodovodního potrubí, polyfuzně svařovaného, D 20 mm</t>
  </si>
  <si>
    <t>722176113R00</t>
  </si>
  <si>
    <t>Montáž plastového vodovodního potrubí, polyfuzně svařovaného, D 25 mm</t>
  </si>
  <si>
    <t>722PC</t>
  </si>
  <si>
    <t>Uzávěr vody podomítkový G 1/2"</t>
  </si>
  <si>
    <t>722PC.1</t>
  </si>
  <si>
    <t>Uzávěr vody podomítkový G 3/4"</t>
  </si>
  <si>
    <t>722PC.2</t>
  </si>
  <si>
    <t>Ventil směšovací termostatický na TUV, 20-43st. G1/2"</t>
  </si>
  <si>
    <t>722239101R00</t>
  </si>
  <si>
    <t>Montáž vodovodních armatur 2závity, G 1/2</t>
  </si>
  <si>
    <t>722239102R00</t>
  </si>
  <si>
    <t>Montáž vodovodních armatur 2závity, G 3/4</t>
  </si>
  <si>
    <t>722-PC.1</t>
  </si>
  <si>
    <t>Demontáž potrubí plastových do D32 mm</t>
  </si>
  <si>
    <t>722290821R00</t>
  </si>
  <si>
    <t>Přesun vybouraných hmot - vodovody, H do 6 m</t>
  </si>
  <si>
    <t>722-PC.2</t>
  </si>
  <si>
    <t>Vsazení odbočky do plastového potrubí polyfuzí včetně T-kusuvodovod</t>
  </si>
  <si>
    <t>998722201R00</t>
  </si>
  <si>
    <t>Přesun hmot pro vnitřní vodovod, výšky do 6 m</t>
  </si>
  <si>
    <t>Zařizovací předměty</t>
  </si>
  <si>
    <t>725014131RT1</t>
  </si>
  <si>
    <t>Klozet závěsný + sedátko, bílý, včetně sedátka v bílé barvě</t>
  </si>
  <si>
    <t>725PC</t>
  </si>
  <si>
    <t>Mísa klozetová závěsná dětská, , vodorovný odpad, bílá +sedátko</t>
  </si>
  <si>
    <t>725119306R00</t>
  </si>
  <si>
    <t>Montáž klozetu závěsného</t>
  </si>
  <si>
    <t>725119402R00</t>
  </si>
  <si>
    <t>Montáž předstěnových systémů do sádrokartonu</t>
  </si>
  <si>
    <t>28696752R</t>
  </si>
  <si>
    <t>Tlačítko ovládací plastové bílá/chrom/bílá 3/6l</t>
  </si>
  <si>
    <t>725-PC</t>
  </si>
  <si>
    <t>Předstěnové systémy-souprava pro tlumení hluku WC, + mont.</t>
  </si>
  <si>
    <t>726211321R00</t>
  </si>
  <si>
    <t>Modul pro sádrokartony, h. 1120 mm</t>
  </si>
  <si>
    <t>726-PC</t>
  </si>
  <si>
    <t>Modul pro sádrokartony, h. 820 mm</t>
  </si>
  <si>
    <t>725017130R00</t>
  </si>
  <si>
    <t>Umyvadlo na šrouby 500 x 410 mm, bílé</t>
  </si>
  <si>
    <t>725017351R00</t>
  </si>
  <si>
    <t>Umývátko na šrouby 400 x 310 mm, bílé</t>
  </si>
  <si>
    <t>725PC.1</t>
  </si>
  <si>
    <t>Umyvadlo do nábytku, bílé, včetně desky</t>
  </si>
  <si>
    <t>725219401R00</t>
  </si>
  <si>
    <t>Montáž umyvadel na šrouby do zdiva</t>
  </si>
  <si>
    <t>725823121RT2</t>
  </si>
  <si>
    <t>Baterie umyvadlová stojánková ruční, včetně otvírání odpadu</t>
  </si>
  <si>
    <t>725829301R00</t>
  </si>
  <si>
    <t>Montáž baterie umyv.a dřezové stojánkové</t>
  </si>
  <si>
    <t>725860213R00</t>
  </si>
  <si>
    <t>Sifon umyvadlový D 32/40 mm</t>
  </si>
  <si>
    <t>725869101R00</t>
  </si>
  <si>
    <t>Montáž uzávěrek zápach.umyvadlových D 40</t>
  </si>
  <si>
    <t>725814106R00</t>
  </si>
  <si>
    <t>Ventil rohový s filtrem DN 15</t>
  </si>
  <si>
    <t>725819201R00</t>
  </si>
  <si>
    <t>Montáž ventilu nástěnného G 1/2</t>
  </si>
  <si>
    <t>725-PC.1</t>
  </si>
  <si>
    <t>Nerezový žlab s odtokem DN50, + nerez mřížka+montáž, dl.600mm</t>
  </si>
  <si>
    <t>725-PC.2</t>
  </si>
  <si>
    <t>Baterie sprchová nástěnná ruční, vč. příslušenství</t>
  </si>
  <si>
    <t>725849200R00</t>
  </si>
  <si>
    <t>Montáž baterií sprchových, nastavitelná výška</t>
  </si>
  <si>
    <t>142</t>
  </si>
  <si>
    <t>725849302R00</t>
  </si>
  <si>
    <t>Montáž držáku sprchy</t>
  </si>
  <si>
    <t>144</t>
  </si>
  <si>
    <t>64271102R</t>
  </si>
  <si>
    <t>Výlevka závěsná se sklopnou plastovou mřížkou, bílá</t>
  </si>
  <si>
    <t>146</t>
  </si>
  <si>
    <t>725339101R00</t>
  </si>
  <si>
    <t>Montáž výlevky diturvitové, bez nádrže a armatur</t>
  </si>
  <si>
    <t>148</t>
  </si>
  <si>
    <t>726211367R00</t>
  </si>
  <si>
    <t>Modul-výlevka do sádrokartonu</t>
  </si>
  <si>
    <t>150</t>
  </si>
  <si>
    <t>725-PC.3</t>
  </si>
  <si>
    <t>Baterie dřezová nástěnná s prodloužením, G1/2"x150mm</t>
  </si>
  <si>
    <t>152</t>
  </si>
  <si>
    <t>725829202R00</t>
  </si>
  <si>
    <t>Montáž baterie umyvadlové a dřezové nástěnné</t>
  </si>
  <si>
    <t>154</t>
  </si>
  <si>
    <t>725110814R00</t>
  </si>
  <si>
    <t>Demontáž klozetů kombinovaných</t>
  </si>
  <si>
    <t>156</t>
  </si>
  <si>
    <t>725210821R00</t>
  </si>
  <si>
    <t>Demontáž umyvadel bez výtokových armatur</t>
  </si>
  <si>
    <t>158</t>
  </si>
  <si>
    <t>725330820R00</t>
  </si>
  <si>
    <t>Demontáž výlevky diturvitové</t>
  </si>
  <si>
    <t>160</t>
  </si>
  <si>
    <t>725860811R00</t>
  </si>
  <si>
    <t>Demontáž uzávěrek zápachových jednoduchých</t>
  </si>
  <si>
    <t>162</t>
  </si>
  <si>
    <t>725820801R00</t>
  </si>
  <si>
    <t>Demontáž baterie nástěnné do G 3/4"</t>
  </si>
  <si>
    <t>164</t>
  </si>
  <si>
    <t>725310821R00</t>
  </si>
  <si>
    <t>Demontáž dřezů jednodílných na konzolách</t>
  </si>
  <si>
    <t>166</t>
  </si>
  <si>
    <t>725820802R00</t>
  </si>
  <si>
    <t>Demontáž baterie stojánkové do 1 otvoru</t>
  </si>
  <si>
    <t>168</t>
  </si>
  <si>
    <t>725590811R00</t>
  </si>
  <si>
    <t>Přesun vybouranou hmot, zařizovací předměty H 6 m</t>
  </si>
  <si>
    <t>170</t>
  </si>
  <si>
    <t>998725201R00</t>
  </si>
  <si>
    <t>Přesun hmot pro zařizovací předměty, výšky do 6 m</t>
  </si>
  <si>
    <t>172</t>
  </si>
  <si>
    <t>999</t>
  </si>
  <si>
    <t>Staveništní přesun hmot</t>
  </si>
  <si>
    <t>SO.01.005 - Gastrotechnologie</t>
  </si>
  <si>
    <t>VÝDEJ - VÝDEJ</t>
  </si>
  <si>
    <t>MYTÍ NÁDOBÍ - MYTÍ NÁDOBÍ</t>
  </si>
  <si>
    <t>ÚKLID - ÚKLID</t>
  </si>
  <si>
    <t>DOPRAVA A MONTÁŽ ZAŘ - DOPRAVA A MONTÁŽ ZAŘ</t>
  </si>
  <si>
    <t>VÝDEJ</t>
  </si>
  <si>
    <t>Vozík servírovací, horní a střední police 700x500x700</t>
  </si>
  <si>
    <t>P</t>
  </si>
  <si>
    <t>Poznámka k položce:_x000d_
Snížené provedení - výška horní police 700mm, 4 kolečka z toho dvě s brzdou. bližší specifikace viz. samostatný technický standard nerezového nábytku - příloha výkazu výměr</t>
  </si>
  <si>
    <t>Stůl s vestavěnou vyhřívanou vanou 1500x700x900</t>
  </si>
  <si>
    <t>Poznámka k položce:_x000d_
S prostorem pro lednici v pravo, zadní lem 40mm, levý boční lem 40mm, vestavěná vyhřívaná vana 2xGN1/1 - regulace teploty termostatem do 90°C, připojení na vodu a odpad, ovládání na bočním panelu. bližší specifikace viz. samostatný technický standard nerezového nábytku - příloha výkazu výměr</t>
  </si>
  <si>
    <t>Chladicí skříň, podstolová 600x615x830</t>
  </si>
  <si>
    <t>Poznámka k položce:_x000d_
nerezové provedení, plné dveře, energetická třída C, klimatická třída 5, chladico R600a, automatické odtávání, užit objem 130l, 3 roštové nastavitelné police, zámek, samozavírací dveře, LED displej s tlačítky</t>
  </si>
  <si>
    <t>Police nástěnná, 2 etáže 700x350x600</t>
  </si>
  <si>
    <t>Poznámka k položce:_x000d_
bližší specifikace viz. samostatný technický standard nerezového nábytku - příloha výkazu výměr</t>
  </si>
  <si>
    <t>Stůl s umyvadlem, dvířky a spodní policí 1100x700x900</t>
  </si>
  <si>
    <t>Poznámka k položce:_x000d_
Částečný prolis pracovní desky, vevařené umyvadlo 400x400mm v pravo, křídlová dvířka, otvor v pracovní desce k připojení výrobníku horké vody, zadní lem 40mm, pravý boční lem 40mm, bližší specifikace viz. samostatný technický standard nerezového nábytku - příloha výkazu výměr</t>
  </si>
  <si>
    <t>105.2</t>
  </si>
  <si>
    <t>Stojánková baterie průměr 35</t>
  </si>
  <si>
    <t>Poznámka k položce:_x000d_
páková, s převisem 215 mm, průměr 35 mm</t>
  </si>
  <si>
    <t>Výrobník horké vody 185x370x580</t>
  </si>
  <si>
    <t>Poznámka k položce:_x000d_
z ušlechtilé oceli, zásobník na vodu o objemu 10l, výroba 30l/hod., 0-100°C, digitalní regulace teploty s LED displejem, ukazatel hladiny vody, odkapávací miska, kohoutek na přesné dávkování, připojení na vodu</t>
  </si>
  <si>
    <t>MYTÍ NÁDOBÍ</t>
  </si>
  <si>
    <t>201</t>
  </si>
  <si>
    <t>Odpadkový koš, pojízdný</t>
  </si>
  <si>
    <t>Poznámka k položce:_x000d_
nerezový, objem min 70l</t>
  </si>
  <si>
    <t>202</t>
  </si>
  <si>
    <t>Mycí stroj podstolový 600x680x820</t>
  </si>
  <si>
    <t>Poznámka k položce:_x000d_
viz. samostatný technický standard - příloha výkazu výměr</t>
  </si>
  <si>
    <t>203</t>
  </si>
  <si>
    <t>Police nástěnná 800x300x300</t>
  </si>
  <si>
    <t>204</t>
  </si>
  <si>
    <t>Úpravna vody 225x440x640</t>
  </si>
  <si>
    <t>Poznámka k položce:_x000d_
plně automatické objemově řízené změkčovací zařízení, sklolaminátové lahve, 10l změkčovací náplně</t>
  </si>
  <si>
    <t>205</t>
  </si>
  <si>
    <t>Mycí stůl s dřezem a prolisem prac. Desky 1400x700x900</t>
  </si>
  <si>
    <t>Poznámka k položce:_x000d_
Celoplošný prolis pracovní deky, dřez 450x450 mm v pravo, 1x roh s radiem R50, zadní lem 40mm, levý boční lem 40mm, bližší specifikace viz. samostatný technický standard nerezového nábytku - příloha výkazu výměr</t>
  </si>
  <si>
    <t>205.1</t>
  </si>
  <si>
    <t>Sprcha pro předmytí nádobí v = 900</t>
  </si>
  <si>
    <t>Poznámka k položce:_x000d_
tlaková hadice, vyvažovací pružina, háček na sprchu a pákové přepnutí (sprcha/ramínko), max. průtok 17l/min., max. pracovní tlak 5 bar, upevňovací otvor pro baterii průměr 35mm</t>
  </si>
  <si>
    <t>ÚKLID</t>
  </si>
  <si>
    <t>301</t>
  </si>
  <si>
    <t>Skříňka nástěnná na čisticí prosředky 900x350x600</t>
  </si>
  <si>
    <t>Poznámka k položce:_x000d_
Křídlová dvířka, vnitřní police, bližší specifikace viz. samostatný technický standard nerezového nábytku - příloha výkazu výměr</t>
  </si>
  <si>
    <t>DOPRAVA A MONTÁŽ ZAŘ</t>
  </si>
  <si>
    <t>XXX</t>
  </si>
  <si>
    <t>Doprava zařízení na místo určení</t>
  </si>
  <si>
    <t>XXX.1</t>
  </si>
  <si>
    <t>Rozmístění technologie dle projektové dokumentace</t>
  </si>
  <si>
    <t>XXX.2</t>
  </si>
  <si>
    <t>Montáž zařízení dle pokynů stanovených výrobcem</t>
  </si>
  <si>
    <t>XXX.3</t>
  </si>
  <si>
    <t>Zaškolení obsluhy</t>
  </si>
  <si>
    <t>SO.09 - Vedlejší a ostatní náklady</t>
  </si>
  <si>
    <t>OST,VRN - Ostatní náklady a vedlejší rozpočtové náklady</t>
  </si>
  <si>
    <t>OST,VRN</t>
  </si>
  <si>
    <t>Ostatní náklady a vedlejší rozpočtové náklady</t>
  </si>
  <si>
    <t>900001</t>
  </si>
  <si>
    <t>Vybudování zařízení staveniště, včetně vybudování a zabezpečení deponií a mezideponií a staveništního zázemí</t>
  </si>
  <si>
    <t>-882605352</t>
  </si>
  <si>
    <t>900002</t>
  </si>
  <si>
    <t>Provoz zařízení staveniště</t>
  </si>
  <si>
    <t>-2088643166</t>
  </si>
  <si>
    <t>900003</t>
  </si>
  <si>
    <t>Odstranění zařízení staveniště včetně uvedení ploch deponií a mezideponií do původního stavu</t>
  </si>
  <si>
    <t>1669605985</t>
  </si>
  <si>
    <t>900004</t>
  </si>
  <si>
    <t>Předání a převzetí zařízení staveniště</t>
  </si>
  <si>
    <t>1692482496</t>
  </si>
  <si>
    <t>900005</t>
  </si>
  <si>
    <t>Zhotovení dokumentace skutečného provedení stavby</t>
  </si>
  <si>
    <t>608615782</t>
  </si>
  <si>
    <t>900006</t>
  </si>
  <si>
    <t xml:space="preserve">Zaměření skutečného stavu a zhotovení dílenské dokumentace specifických truhlářských prvků </t>
  </si>
  <si>
    <t>-955472413</t>
  </si>
  <si>
    <t>900007</t>
  </si>
  <si>
    <t>Zakrývání a ochranné obaly konstrukcí při provádění prací včetně separace a likvidace a odvozu vzniklého odpadu</t>
  </si>
  <si>
    <t>81146073</t>
  </si>
  <si>
    <t>900008</t>
  </si>
  <si>
    <t>Náklady vzniklé v souvislosti s realizací stavby, uvedení dotčených ploch do původního stavu, průběžné a finální čištění konstrukcí</t>
  </si>
  <si>
    <t>1685759132</t>
  </si>
  <si>
    <t>900009</t>
  </si>
  <si>
    <t>Náklady vzniklé v souvislosti s redukcí korun stromů a keřů (předpokládány 4 kusy) na severní straně objektu před okny herny pro děti (ošetření včetně odvozu a likvidace vzniklého odpadu)</t>
  </si>
  <si>
    <t>-228902314</t>
  </si>
  <si>
    <t>900010</t>
  </si>
  <si>
    <t>Demontáž, uložení a zpětná montáž drobných prvků (vodící lišty, informační systém)</t>
  </si>
  <si>
    <t>-698852918</t>
  </si>
  <si>
    <t>900011</t>
  </si>
  <si>
    <t>Předání stavby, kolaudační činnost</t>
  </si>
  <si>
    <t>-1391972830</t>
  </si>
  <si>
    <t>900012</t>
  </si>
  <si>
    <t>Odstavení a zajištění vnitřních rozvodů ZTI a elektroinstalací v průběhu realizace díla</t>
  </si>
  <si>
    <t>-1528944272</t>
  </si>
  <si>
    <t>900013</t>
  </si>
  <si>
    <t>Náklady související s vypuštěním otopné soustavy, jejím zpětným napuštěním, provedením zkoušky těsnosti, odvzdušněním soustavy a jejím zaregulováním a zkušebním zátopem</t>
  </si>
  <si>
    <t>95325131</t>
  </si>
  <si>
    <t>900014</t>
  </si>
  <si>
    <t>Náklady související s vyklizením objektu</t>
  </si>
  <si>
    <t>-1928722159</t>
  </si>
  <si>
    <t>900015</t>
  </si>
  <si>
    <t>Náklady související s demontáží, zaslepením a vybouráním nevyužitelných rozvodů ZTI a elektroinstalací včetně odvozu a likvidace vzniklé suti</t>
  </si>
  <si>
    <t>-1277382268</t>
  </si>
  <si>
    <t>900016</t>
  </si>
  <si>
    <t>Kompletační a koordinační a inženýrská činnost</t>
  </si>
  <si>
    <t>-841240832</t>
  </si>
  <si>
    <t>900017</t>
  </si>
  <si>
    <t>Laboratorní rozbor vody v rozsahu: krácený rozbor, dle § 3 odst. 2 a § 4 odst.1 písm. a) zákona č. 258/2000 Sb. ve spojení s § 4 odst. 7 a 8, přílohou č. 5 vyhlášky č. 252/2004 Sb.</t>
  </si>
  <si>
    <t>-493273594</t>
  </si>
  <si>
    <t>900018</t>
  </si>
  <si>
    <t>Dodávka a montáž zednických výpomocí vysekání a následné zapravení drážek a prostupů pro vedení vnitřní kanalizace, vodovodu, vytápění a vzduchotechniky včetně odvozu a likvidace vzniklé suti včetně všech souvisejících konstrukcí a prací</t>
  </si>
  <si>
    <t>-1199883795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</si>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</sst>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41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31133" TargetMode="External" /><Relationship Id="rId2" Type="http://schemas.openxmlformats.org/officeDocument/2006/relationships/hyperlink" Target="https://podminky.urs.cz/item/CS_URS_2024_02/965043321" TargetMode="External" /><Relationship Id="rId3" Type="http://schemas.openxmlformats.org/officeDocument/2006/relationships/hyperlink" Target="https://podminky.urs.cz/item/CS_URS_2024_02/965049111" TargetMode="External" /><Relationship Id="rId4" Type="http://schemas.openxmlformats.org/officeDocument/2006/relationships/hyperlink" Target="https://podminky.urs.cz/item/CS_URS_2024_02/968072455" TargetMode="External" /><Relationship Id="rId5" Type="http://schemas.openxmlformats.org/officeDocument/2006/relationships/hyperlink" Target="https://podminky.urs.cz/item/CS_URS_2024_02/971033631" TargetMode="External" /><Relationship Id="rId6" Type="http://schemas.openxmlformats.org/officeDocument/2006/relationships/hyperlink" Target="https://podminky.urs.cz/item/CS_URS_2024_02/974029165" TargetMode="External" /><Relationship Id="rId7" Type="http://schemas.openxmlformats.org/officeDocument/2006/relationships/hyperlink" Target="https://podminky.urs.cz/item/CS_URS_2024_02/977312111" TargetMode="External" /><Relationship Id="rId8" Type="http://schemas.openxmlformats.org/officeDocument/2006/relationships/hyperlink" Target="https://podminky.urs.cz/item/CS_URS_2024_02/978013191" TargetMode="External" /><Relationship Id="rId9" Type="http://schemas.openxmlformats.org/officeDocument/2006/relationships/hyperlink" Target="https://podminky.urs.cz/item/CS_URS_2024_02/997013211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31" TargetMode="External" /><Relationship Id="rId13" Type="http://schemas.openxmlformats.org/officeDocument/2006/relationships/hyperlink" Target="https://podminky.urs.cz/item/CS_URS_2024_02/725110811" TargetMode="External" /><Relationship Id="rId14" Type="http://schemas.openxmlformats.org/officeDocument/2006/relationships/hyperlink" Target="https://podminky.urs.cz/item/CS_URS_2024_02/725210821" TargetMode="External" /><Relationship Id="rId15" Type="http://schemas.openxmlformats.org/officeDocument/2006/relationships/hyperlink" Target="https://podminky.urs.cz/item/CS_URS_2024_02/725330820" TargetMode="External" /><Relationship Id="rId16" Type="http://schemas.openxmlformats.org/officeDocument/2006/relationships/hyperlink" Target="https://podminky.urs.cz/item/CS_URS_2024_02/725820801" TargetMode="External" /><Relationship Id="rId17" Type="http://schemas.openxmlformats.org/officeDocument/2006/relationships/hyperlink" Target="https://podminky.urs.cz/item/CS_URS_2024_02/733290801" TargetMode="External" /><Relationship Id="rId18" Type="http://schemas.openxmlformats.org/officeDocument/2006/relationships/hyperlink" Target="https://podminky.urs.cz/item/CS_URS_2024_02/734300813" TargetMode="External" /><Relationship Id="rId19" Type="http://schemas.openxmlformats.org/officeDocument/2006/relationships/hyperlink" Target="https://podminky.urs.cz/item/CS_URS_2024_02/735151821" TargetMode="External" /><Relationship Id="rId20" Type="http://schemas.openxmlformats.org/officeDocument/2006/relationships/hyperlink" Target="https://podminky.urs.cz/item/CS_URS_2024_02/735291800" TargetMode="External" /><Relationship Id="rId21" Type="http://schemas.openxmlformats.org/officeDocument/2006/relationships/hyperlink" Target="https://podminky.urs.cz/item/CS_URS_2024_02/766491851" TargetMode="External" /><Relationship Id="rId22" Type="http://schemas.openxmlformats.org/officeDocument/2006/relationships/hyperlink" Target="https://podminky.urs.cz/item/CS_URS_2024_02/766691914" TargetMode="External" /><Relationship Id="rId23" Type="http://schemas.openxmlformats.org/officeDocument/2006/relationships/hyperlink" Target="https://podminky.urs.cz/item/CS_URS_2024_02/766812840" TargetMode="External" /><Relationship Id="rId24" Type="http://schemas.openxmlformats.org/officeDocument/2006/relationships/hyperlink" Target="https://podminky.urs.cz/item/CS_URS_2024_02/771471810" TargetMode="External" /><Relationship Id="rId25" Type="http://schemas.openxmlformats.org/officeDocument/2006/relationships/hyperlink" Target="https://podminky.urs.cz/item/CS_URS_2024_02/771571810" TargetMode="External" /><Relationship Id="rId26" Type="http://schemas.openxmlformats.org/officeDocument/2006/relationships/hyperlink" Target="https://podminky.urs.cz/item/CS_URS_2024_02/776201812" TargetMode="External" /><Relationship Id="rId27" Type="http://schemas.openxmlformats.org/officeDocument/2006/relationships/hyperlink" Target="https://podminky.urs.cz/item/CS_URS_2024_02/776410811" TargetMode="External" /><Relationship Id="rId28" Type="http://schemas.openxmlformats.org/officeDocument/2006/relationships/hyperlink" Target="https://podminky.urs.cz/item/CS_URS_2024_02/781471810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21101" TargetMode="External" /><Relationship Id="rId2" Type="http://schemas.openxmlformats.org/officeDocument/2006/relationships/hyperlink" Target="https://podminky.urs.cz/item/CS_URS_2024_02/340231035" TargetMode="External" /><Relationship Id="rId3" Type="http://schemas.openxmlformats.org/officeDocument/2006/relationships/hyperlink" Target="https://podminky.urs.cz/item/CS_URS_2024_02/340238212" TargetMode="External" /><Relationship Id="rId4" Type="http://schemas.openxmlformats.org/officeDocument/2006/relationships/hyperlink" Target="https://podminky.urs.cz/item/CS_URS_2024_02/342291112" TargetMode="External" /><Relationship Id="rId5" Type="http://schemas.openxmlformats.org/officeDocument/2006/relationships/hyperlink" Target="https://podminky.urs.cz/item/CS_URS_2024_02/342291121" TargetMode="External" /><Relationship Id="rId6" Type="http://schemas.openxmlformats.org/officeDocument/2006/relationships/hyperlink" Target="https://podminky.urs.cz/item/CS_URS_2024_02/612325222" TargetMode="External" /><Relationship Id="rId7" Type="http://schemas.openxmlformats.org/officeDocument/2006/relationships/hyperlink" Target="https://podminky.urs.cz/item/CS_URS_2024_02/612325223" TargetMode="External" /><Relationship Id="rId8" Type="http://schemas.openxmlformats.org/officeDocument/2006/relationships/hyperlink" Target="https://podminky.urs.cz/item/CS_URS_2024_02/612325225" TargetMode="External" /><Relationship Id="rId9" Type="http://schemas.openxmlformats.org/officeDocument/2006/relationships/hyperlink" Target="https://podminky.urs.cz/item/CS_URS_2024_02/612335222" TargetMode="External" /><Relationship Id="rId10" Type="http://schemas.openxmlformats.org/officeDocument/2006/relationships/hyperlink" Target="https://podminky.urs.cz/item/CS_URS_2024_02/619991011" TargetMode="External" /><Relationship Id="rId11" Type="http://schemas.openxmlformats.org/officeDocument/2006/relationships/hyperlink" Target="https://podminky.urs.cz/item/CS_URS_2024_02/632451441" TargetMode="External" /><Relationship Id="rId12" Type="http://schemas.openxmlformats.org/officeDocument/2006/relationships/hyperlink" Target="https://podminky.urs.cz/item/CS_URS_2024_02/949101112" TargetMode="External" /><Relationship Id="rId13" Type="http://schemas.openxmlformats.org/officeDocument/2006/relationships/hyperlink" Target="https://podminky.urs.cz/item/CS_URS_2024_02/952901111" TargetMode="External" /><Relationship Id="rId14" Type="http://schemas.openxmlformats.org/officeDocument/2006/relationships/hyperlink" Target="https://podminky.urs.cz/item/CS_URS_2024_02/971033351" TargetMode="External" /><Relationship Id="rId15" Type="http://schemas.openxmlformats.org/officeDocument/2006/relationships/hyperlink" Target="https://podminky.urs.cz/item/CS_URS_2024_02/998018001" TargetMode="External" /><Relationship Id="rId16" Type="http://schemas.openxmlformats.org/officeDocument/2006/relationships/hyperlink" Target="https://podminky.urs.cz/item/CS_URS_2024_02/733222302" TargetMode="External" /><Relationship Id="rId17" Type="http://schemas.openxmlformats.org/officeDocument/2006/relationships/hyperlink" Target="https://podminky.urs.cz/item/CS_URS_2024_02/733291101" TargetMode="External" /><Relationship Id="rId18" Type="http://schemas.openxmlformats.org/officeDocument/2006/relationships/hyperlink" Target="https://podminky.urs.cz/item/CS_URS_2024_02/733811211" TargetMode="External" /><Relationship Id="rId19" Type="http://schemas.openxmlformats.org/officeDocument/2006/relationships/hyperlink" Target="https://podminky.urs.cz/item/CS_URS_2024_02/998733121" TargetMode="External" /><Relationship Id="rId20" Type="http://schemas.openxmlformats.org/officeDocument/2006/relationships/hyperlink" Target="https://podminky.urs.cz/item/CS_URS_2024_02/734222812" TargetMode="External" /><Relationship Id="rId21" Type="http://schemas.openxmlformats.org/officeDocument/2006/relationships/hyperlink" Target="https://podminky.urs.cz/item/CS_URS_2024_02/998734121" TargetMode="External" /><Relationship Id="rId22" Type="http://schemas.openxmlformats.org/officeDocument/2006/relationships/hyperlink" Target="https://podminky.urs.cz/item/CS_URS_2024_02/735151576" TargetMode="External" /><Relationship Id="rId23" Type="http://schemas.openxmlformats.org/officeDocument/2006/relationships/hyperlink" Target="https://podminky.urs.cz/item/CS_URS_2024_02/735159210" TargetMode="External" /><Relationship Id="rId24" Type="http://schemas.openxmlformats.org/officeDocument/2006/relationships/hyperlink" Target="https://podminky.urs.cz/item/CS_URS_2024_02/998735121" TargetMode="External" /><Relationship Id="rId25" Type="http://schemas.openxmlformats.org/officeDocument/2006/relationships/hyperlink" Target="https://podminky.urs.cz/item/CS_URS_2024_02/751111012" TargetMode="External" /><Relationship Id="rId26" Type="http://schemas.openxmlformats.org/officeDocument/2006/relationships/hyperlink" Target="https://podminky.urs.cz/item/CS_URS_2024_02/751311113" TargetMode="External" /><Relationship Id="rId27" Type="http://schemas.openxmlformats.org/officeDocument/2006/relationships/hyperlink" Target="https://podminky.urs.cz/item/CS_URS_2024_02/751511122" TargetMode="External" /><Relationship Id="rId28" Type="http://schemas.openxmlformats.org/officeDocument/2006/relationships/hyperlink" Target="https://podminky.urs.cz/item/CS_URS_2024_02/751572032" TargetMode="External" /><Relationship Id="rId29" Type="http://schemas.openxmlformats.org/officeDocument/2006/relationships/hyperlink" Target="https://podminky.urs.cz/item/CS_URS_2024_02/998751101" TargetMode="External" /><Relationship Id="rId30" Type="http://schemas.openxmlformats.org/officeDocument/2006/relationships/hyperlink" Target="https://podminky.urs.cz/item/CS_URS_2024_02/763111316" TargetMode="External" /><Relationship Id="rId31" Type="http://schemas.openxmlformats.org/officeDocument/2006/relationships/hyperlink" Target="https://podminky.urs.cz/item/CS_URS_2024_02/763111336" TargetMode="External" /><Relationship Id="rId32" Type="http://schemas.openxmlformats.org/officeDocument/2006/relationships/hyperlink" Target="https://podminky.urs.cz/item/CS_URS_2024_02/763111712" TargetMode="External" /><Relationship Id="rId33" Type="http://schemas.openxmlformats.org/officeDocument/2006/relationships/hyperlink" Target="https://podminky.urs.cz/item/CS_URS_2024_02/763111717" TargetMode="External" /><Relationship Id="rId34" Type="http://schemas.openxmlformats.org/officeDocument/2006/relationships/hyperlink" Target="https://podminky.urs.cz/item/CS_URS_2024_02/763111718" TargetMode="External" /><Relationship Id="rId35" Type="http://schemas.openxmlformats.org/officeDocument/2006/relationships/hyperlink" Target="https://podminky.urs.cz/item/CS_URS_2024_02/763111722" TargetMode="External" /><Relationship Id="rId36" Type="http://schemas.openxmlformats.org/officeDocument/2006/relationships/hyperlink" Target="https://podminky.urs.cz/item/CS_URS_2024_02/763111771" TargetMode="External" /><Relationship Id="rId37" Type="http://schemas.openxmlformats.org/officeDocument/2006/relationships/hyperlink" Target="https://podminky.urs.cz/item/CS_URS_2024_02/763121426" TargetMode="External" /><Relationship Id="rId38" Type="http://schemas.openxmlformats.org/officeDocument/2006/relationships/hyperlink" Target="https://podminky.urs.cz/item/CS_URS_2024_02/763121714" TargetMode="External" /><Relationship Id="rId39" Type="http://schemas.openxmlformats.org/officeDocument/2006/relationships/hyperlink" Target="https://podminky.urs.cz/item/CS_URS_2024_02/763121751" TargetMode="External" /><Relationship Id="rId40" Type="http://schemas.openxmlformats.org/officeDocument/2006/relationships/hyperlink" Target="https://podminky.urs.cz/item/CS_URS_2024_02/763121761" TargetMode="External" /><Relationship Id="rId41" Type="http://schemas.openxmlformats.org/officeDocument/2006/relationships/hyperlink" Target="https://podminky.urs.cz/item/CS_URS_2024_02/763131411" TargetMode="External" /><Relationship Id="rId42" Type="http://schemas.openxmlformats.org/officeDocument/2006/relationships/hyperlink" Target="https://podminky.urs.cz/item/CS_URS_2024_02/763131451" TargetMode="External" /><Relationship Id="rId43" Type="http://schemas.openxmlformats.org/officeDocument/2006/relationships/hyperlink" Target="https://podminky.urs.cz/item/CS_URS_2024_02/763131711" TargetMode="External" /><Relationship Id="rId44" Type="http://schemas.openxmlformats.org/officeDocument/2006/relationships/hyperlink" Target="https://podminky.urs.cz/item/CS_URS_2024_02/763131714" TargetMode="External" /><Relationship Id="rId45" Type="http://schemas.openxmlformats.org/officeDocument/2006/relationships/hyperlink" Target="https://podminky.urs.cz/item/CS_URS_2024_02/763131721" TargetMode="External" /><Relationship Id="rId46" Type="http://schemas.openxmlformats.org/officeDocument/2006/relationships/hyperlink" Target="https://podminky.urs.cz/item/CS_URS_2024_02/763131771" TargetMode="External" /><Relationship Id="rId47" Type="http://schemas.openxmlformats.org/officeDocument/2006/relationships/hyperlink" Target="https://podminky.urs.cz/item/CS_URS_2024_02/763172332" TargetMode="External" /><Relationship Id="rId48" Type="http://schemas.openxmlformats.org/officeDocument/2006/relationships/hyperlink" Target="https://podminky.urs.cz/item/CS_URS_2024_02/763173111" TargetMode="External" /><Relationship Id="rId49" Type="http://schemas.openxmlformats.org/officeDocument/2006/relationships/hyperlink" Target="https://podminky.urs.cz/item/CS_URS_2024_02/763173113" TargetMode="External" /><Relationship Id="rId50" Type="http://schemas.openxmlformats.org/officeDocument/2006/relationships/hyperlink" Target="https://podminky.urs.cz/item/CS_URS_2024_02/763173132" TargetMode="External" /><Relationship Id="rId51" Type="http://schemas.openxmlformats.org/officeDocument/2006/relationships/hyperlink" Target="https://podminky.urs.cz/item/CS_URS_2024_02/763411216" TargetMode="External" /><Relationship Id="rId52" Type="http://schemas.openxmlformats.org/officeDocument/2006/relationships/hyperlink" Target="https://podminky.urs.cz/item/CS_URS_2024_02/998763331" TargetMode="External" /><Relationship Id="rId53" Type="http://schemas.openxmlformats.org/officeDocument/2006/relationships/hyperlink" Target="https://podminky.urs.cz/item/CS_URS_2024_02/766660171" TargetMode="External" /><Relationship Id="rId54" Type="http://schemas.openxmlformats.org/officeDocument/2006/relationships/hyperlink" Target="https://podminky.urs.cz/item/CS_URS_2024_02/766660720" TargetMode="External" /><Relationship Id="rId55" Type="http://schemas.openxmlformats.org/officeDocument/2006/relationships/hyperlink" Target="https://podminky.urs.cz/item/CS_URS_2024_02/766660729" TargetMode="External" /><Relationship Id="rId56" Type="http://schemas.openxmlformats.org/officeDocument/2006/relationships/hyperlink" Target="https://podminky.urs.cz/item/CS_URS_2024_02/766661863" TargetMode="External" /><Relationship Id="rId57" Type="http://schemas.openxmlformats.org/officeDocument/2006/relationships/hyperlink" Target="https://podminky.urs.cz/item/CS_URS_2024_02/766682111" TargetMode="External" /><Relationship Id="rId58" Type="http://schemas.openxmlformats.org/officeDocument/2006/relationships/hyperlink" Target="https://podminky.urs.cz/item/CS_URS_2024_02/766699611" TargetMode="External" /><Relationship Id="rId59" Type="http://schemas.openxmlformats.org/officeDocument/2006/relationships/hyperlink" Target="https://podminky.urs.cz/item/CS_URS_2024_02/998766101" TargetMode="External" /><Relationship Id="rId60" Type="http://schemas.openxmlformats.org/officeDocument/2006/relationships/hyperlink" Target="https://podminky.urs.cz/item/CS_URS_2024_02/767649197" TargetMode="External" /><Relationship Id="rId61" Type="http://schemas.openxmlformats.org/officeDocument/2006/relationships/hyperlink" Target="https://podminky.urs.cz/item/CS_URS_2024_02/998767101" TargetMode="External" /><Relationship Id="rId62" Type="http://schemas.openxmlformats.org/officeDocument/2006/relationships/hyperlink" Target="https://podminky.urs.cz/item/CS_URS_2024_02/771111011" TargetMode="External" /><Relationship Id="rId63" Type="http://schemas.openxmlformats.org/officeDocument/2006/relationships/hyperlink" Target="https://podminky.urs.cz/item/CS_URS_2024_02/771121011" TargetMode="External" /><Relationship Id="rId64" Type="http://schemas.openxmlformats.org/officeDocument/2006/relationships/hyperlink" Target="https://podminky.urs.cz/item/CS_URS_2024_02/771151024" TargetMode="External" /><Relationship Id="rId65" Type="http://schemas.openxmlformats.org/officeDocument/2006/relationships/hyperlink" Target="https://podminky.urs.cz/item/CS_URS_2024_02/771474111" TargetMode="External" /><Relationship Id="rId66" Type="http://schemas.openxmlformats.org/officeDocument/2006/relationships/hyperlink" Target="https://podminky.urs.cz/item/CS_URS_2024_02/771574416" TargetMode="External" /><Relationship Id="rId67" Type="http://schemas.openxmlformats.org/officeDocument/2006/relationships/hyperlink" Target="https://podminky.urs.cz/item/CS_URS_2024_02/771591112" TargetMode="External" /><Relationship Id="rId68" Type="http://schemas.openxmlformats.org/officeDocument/2006/relationships/hyperlink" Target="https://podminky.urs.cz/item/CS_URS_2024_02/771591115" TargetMode="External" /><Relationship Id="rId69" Type="http://schemas.openxmlformats.org/officeDocument/2006/relationships/hyperlink" Target="https://podminky.urs.cz/item/CS_URS_2024_02/771591232" TargetMode="External" /><Relationship Id="rId70" Type="http://schemas.openxmlformats.org/officeDocument/2006/relationships/hyperlink" Target="https://podminky.urs.cz/item/CS_URS_2024_02/771591241" TargetMode="External" /><Relationship Id="rId71" Type="http://schemas.openxmlformats.org/officeDocument/2006/relationships/hyperlink" Target="https://podminky.urs.cz/item/CS_URS_2024_02/771591242" TargetMode="External" /><Relationship Id="rId72" Type="http://schemas.openxmlformats.org/officeDocument/2006/relationships/hyperlink" Target="https://podminky.urs.cz/item/CS_URS_2024_02/771591264" TargetMode="External" /><Relationship Id="rId73" Type="http://schemas.openxmlformats.org/officeDocument/2006/relationships/hyperlink" Target="https://podminky.urs.cz/item/CS_URS_2024_02/771592011" TargetMode="External" /><Relationship Id="rId74" Type="http://schemas.openxmlformats.org/officeDocument/2006/relationships/hyperlink" Target="https://podminky.urs.cz/item/CS_URS_2024_02/998771121" TargetMode="External" /><Relationship Id="rId75" Type="http://schemas.openxmlformats.org/officeDocument/2006/relationships/hyperlink" Target="https://podminky.urs.cz/item/CS_URS_2024_02/776111116" TargetMode="External" /><Relationship Id="rId76" Type="http://schemas.openxmlformats.org/officeDocument/2006/relationships/hyperlink" Target="https://podminky.urs.cz/item/CS_URS_2024_02/776111311" TargetMode="External" /><Relationship Id="rId77" Type="http://schemas.openxmlformats.org/officeDocument/2006/relationships/hyperlink" Target="https://podminky.urs.cz/item/CS_URS_2024_02/776121112" TargetMode="External" /><Relationship Id="rId78" Type="http://schemas.openxmlformats.org/officeDocument/2006/relationships/hyperlink" Target="https://podminky.urs.cz/item/CS_URS_2024_02/776141124" TargetMode="External" /><Relationship Id="rId79" Type="http://schemas.openxmlformats.org/officeDocument/2006/relationships/hyperlink" Target="https://podminky.urs.cz/item/CS_URS_2024_02/776221211" TargetMode="External" /><Relationship Id="rId80" Type="http://schemas.openxmlformats.org/officeDocument/2006/relationships/hyperlink" Target="https://podminky.urs.cz/item/CS_URS_2024_02/776411212" TargetMode="External" /><Relationship Id="rId81" Type="http://schemas.openxmlformats.org/officeDocument/2006/relationships/hyperlink" Target="https://podminky.urs.cz/item/CS_URS_2024_02/776421312" TargetMode="External" /><Relationship Id="rId82" Type="http://schemas.openxmlformats.org/officeDocument/2006/relationships/hyperlink" Target="https://podminky.urs.cz/item/CS_URS_2024_02/998776121" TargetMode="External" /><Relationship Id="rId83" Type="http://schemas.openxmlformats.org/officeDocument/2006/relationships/hyperlink" Target="https://podminky.urs.cz/item/CS_URS_2024_02/781111011" TargetMode="External" /><Relationship Id="rId84" Type="http://schemas.openxmlformats.org/officeDocument/2006/relationships/hyperlink" Target="https://podminky.urs.cz/item/CS_URS_2024_02/781121011" TargetMode="External" /><Relationship Id="rId85" Type="http://schemas.openxmlformats.org/officeDocument/2006/relationships/hyperlink" Target="https://podminky.urs.cz/item/CS_URS_2024_02/781131112" TargetMode="External" /><Relationship Id="rId86" Type="http://schemas.openxmlformats.org/officeDocument/2006/relationships/hyperlink" Target="https://podminky.urs.cz/item/CS_URS_2024_02/781151031" TargetMode="External" /><Relationship Id="rId87" Type="http://schemas.openxmlformats.org/officeDocument/2006/relationships/hyperlink" Target="https://podminky.urs.cz/item/CS_URS_2024_02/781151041" TargetMode="External" /><Relationship Id="rId88" Type="http://schemas.openxmlformats.org/officeDocument/2006/relationships/hyperlink" Target="https://podminky.urs.cz/item/CS_URS_2024_02/781472217" TargetMode="External" /><Relationship Id="rId89" Type="http://schemas.openxmlformats.org/officeDocument/2006/relationships/hyperlink" Target="https://podminky.urs.cz/item/CS_URS_2024_02/781492211" TargetMode="External" /><Relationship Id="rId90" Type="http://schemas.openxmlformats.org/officeDocument/2006/relationships/hyperlink" Target="https://podminky.urs.cz/item/CS_URS_2024_02/781495211" TargetMode="External" /><Relationship Id="rId91" Type="http://schemas.openxmlformats.org/officeDocument/2006/relationships/hyperlink" Target="https://podminky.urs.cz/item/CS_URS_2024_02/998781121" TargetMode="External" /><Relationship Id="rId92" Type="http://schemas.openxmlformats.org/officeDocument/2006/relationships/hyperlink" Target="https://podminky.urs.cz/item/CS_URS_2024_02/784111001" TargetMode="External" /><Relationship Id="rId93" Type="http://schemas.openxmlformats.org/officeDocument/2006/relationships/hyperlink" Target="https://podminky.urs.cz/item/CS_URS_2024_02/784171101" TargetMode="External" /><Relationship Id="rId94" Type="http://schemas.openxmlformats.org/officeDocument/2006/relationships/hyperlink" Target="https://podminky.urs.cz/item/CS_URS_2024_02/784181101" TargetMode="External" /><Relationship Id="rId95" Type="http://schemas.openxmlformats.org/officeDocument/2006/relationships/hyperlink" Target="https://podminky.urs.cz/item/CS_URS_2024_02/784211101" TargetMode="External" /><Relationship Id="rId96" Type="http://schemas.openxmlformats.org/officeDocument/2006/relationships/hyperlink" Target="https://podminky.urs.cz/item/CS_URS_2024_02/784211151" TargetMode="External" /><Relationship Id="rId9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21003" TargetMode="External" /><Relationship Id="rId2" Type="http://schemas.openxmlformats.org/officeDocument/2006/relationships/hyperlink" Target="https://podminky.urs.cz/item/CS_URS_2024_02/741320165" TargetMode="External" /><Relationship Id="rId3" Type="http://schemas.openxmlformats.org/officeDocument/2006/relationships/hyperlink" Target="https://podminky.urs.cz/item/CS_URS_2024_02/741321043" TargetMode="External" /><Relationship Id="rId4" Type="http://schemas.openxmlformats.org/officeDocument/2006/relationships/hyperlink" Target="https://podminky.urs.cz/item/CS_URS_2024_02/741372022" TargetMode="External" /><Relationship Id="rId5" Type="http://schemas.openxmlformats.org/officeDocument/2006/relationships/hyperlink" Target="https://podminky.urs.cz/item/CS_URS_2024_02/741372061" TargetMode="External" /><Relationship Id="rId6" Type="http://schemas.openxmlformats.org/officeDocument/2006/relationships/hyperlink" Target="https://podminky.urs.cz/item/CS_URS_2024_02/741112001" TargetMode="External" /><Relationship Id="rId7" Type="http://schemas.openxmlformats.org/officeDocument/2006/relationships/hyperlink" Target="https://podminky.urs.cz/item/CS_URS_2024_02/741112021" TargetMode="External" /><Relationship Id="rId8" Type="http://schemas.openxmlformats.org/officeDocument/2006/relationships/hyperlink" Target="https://podminky.urs.cz/item/CS_URS_2024_02/741112001" TargetMode="External" /><Relationship Id="rId9" Type="http://schemas.openxmlformats.org/officeDocument/2006/relationships/hyperlink" Target="https://podminky.urs.cz/item/CS_URS_2024_02/741310001" TargetMode="External" /><Relationship Id="rId10" Type="http://schemas.openxmlformats.org/officeDocument/2006/relationships/hyperlink" Target="https://podminky.urs.cz/item/CS_URS_2024_02/741310122" TargetMode="External" /><Relationship Id="rId11" Type="http://schemas.openxmlformats.org/officeDocument/2006/relationships/hyperlink" Target="https://podminky.urs.cz/item/CS_URS_2024_02/741310011" TargetMode="External" /><Relationship Id="rId12" Type="http://schemas.openxmlformats.org/officeDocument/2006/relationships/hyperlink" Target="https://podminky.urs.cz/item/CS_URS_2024_02/741313002" TargetMode="External" /><Relationship Id="rId13" Type="http://schemas.openxmlformats.org/officeDocument/2006/relationships/hyperlink" Target="https://podminky.urs.cz/item/CS_URS_2024_02/741313151" TargetMode="External" /><Relationship Id="rId14" Type="http://schemas.openxmlformats.org/officeDocument/2006/relationships/hyperlink" Target="https://podminky.urs.cz/item/CS_URS_2024_02/741330763" TargetMode="External" /><Relationship Id="rId15" Type="http://schemas.openxmlformats.org/officeDocument/2006/relationships/hyperlink" Target="https://podminky.urs.cz/item/CS_URS_2023_02/741122011" TargetMode="External" /><Relationship Id="rId16" Type="http://schemas.openxmlformats.org/officeDocument/2006/relationships/hyperlink" Target="https://podminky.urs.cz/item/CS_URS_2024_02/741122015" TargetMode="External" /><Relationship Id="rId17" Type="http://schemas.openxmlformats.org/officeDocument/2006/relationships/hyperlink" Target="https://podminky.urs.cz/item/CS_URS_2023_02/741122211" TargetMode="External" /><Relationship Id="rId18" Type="http://schemas.openxmlformats.org/officeDocument/2006/relationships/hyperlink" Target="https://podminky.urs.cz/item/CS_URS_2023_02/741122231" TargetMode="External" /><Relationship Id="rId19" Type="http://schemas.openxmlformats.org/officeDocument/2006/relationships/hyperlink" Target="https://podminky.urs.cz/item/CS_URS_2024_02/741120101" TargetMode="External" /><Relationship Id="rId20" Type="http://schemas.openxmlformats.org/officeDocument/2006/relationships/hyperlink" Target="https://podminky.urs.cz/item/CS_URS_2024_02/468101412" TargetMode="External" /><Relationship Id="rId21" Type="http://schemas.openxmlformats.org/officeDocument/2006/relationships/hyperlink" Target="https://podminky.urs.cz/item/CS_URS_2024_02/468091312" TargetMode="External" /><Relationship Id="rId22" Type="http://schemas.openxmlformats.org/officeDocument/2006/relationships/hyperlink" Target="https://podminky.urs.cz/item/CS_URS_2024_02/013254000" TargetMode="External" /><Relationship Id="rId23" Type="http://schemas.openxmlformats.org/officeDocument/2006/relationships/hyperlink" Target="https://podminky.urs.cz/item/CS_URS_2024_02/HZS2231" TargetMode="External" /><Relationship Id="rId24" Type="http://schemas.openxmlformats.org/officeDocument/2006/relationships/hyperlink" Target="https://podminky.urs.cz/item/CS_URS_2024_02/HZS2232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811013" TargetMode="External" /><Relationship Id="rId27" Type="http://schemas.openxmlformats.org/officeDocument/2006/relationships/hyperlink" Target="https://podminky.urs.cz/item/CS_URS_2024_02/741820102" TargetMode="External" /><Relationship Id="rId2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2024/020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Dětská skupina Sovadinova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Břeclav, k. ú. Břeclav 613584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26. 3. 2024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ROUND(AS55+AS61,2)</f>
        <v>0</v>
      </c>
      <c r="AT54" s="109">
        <f>ROUND(SUM(AV54:AW54),2)</f>
        <v>0</v>
      </c>
      <c r="AU54" s="110">
        <f>ROUND(AU55+AU61,5)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ROUND(AZ55+AZ61,2)</f>
        <v>0</v>
      </c>
      <c r="BA54" s="109">
        <f>ROUND(BA55+BA61,2)</f>
        <v>0</v>
      </c>
      <c r="BB54" s="109">
        <f>ROUND(BB55+BB61,2)</f>
        <v>0</v>
      </c>
      <c r="BC54" s="109">
        <f>ROUND(BC55+BC61,2)</f>
        <v>0</v>
      </c>
      <c r="BD54" s="111">
        <f>ROUND(BD55+BD61,2)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7"/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ROUND(SUM(AG56:AG60),2)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76</v>
      </c>
      <c r="AR55" s="121"/>
      <c r="AS55" s="122">
        <f>ROUND(SUM(AS56:AS60),2)</f>
        <v>0</v>
      </c>
      <c r="AT55" s="123">
        <f>ROUND(SUM(AV55:AW55),2)</f>
        <v>0</v>
      </c>
      <c r="AU55" s="124">
        <f>ROUND(SUM(AU56:AU60),5)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ROUND(SUM(AZ56:AZ60),2)</f>
        <v>0</v>
      </c>
      <c r="BA55" s="123">
        <f>ROUND(SUM(BA56:BA60),2)</f>
        <v>0</v>
      </c>
      <c r="BB55" s="123">
        <f>ROUND(SUM(BB56:BB60),2)</f>
        <v>0</v>
      </c>
      <c r="BC55" s="123">
        <f>ROUND(SUM(BC56:BC60),2)</f>
        <v>0</v>
      </c>
      <c r="BD55" s="125">
        <f>ROUND(SUM(BD56:BD60),2)</f>
        <v>0</v>
      </c>
      <c r="BE55" s="7"/>
      <c r="BS55" s="126" t="s">
        <v>69</v>
      </c>
      <c r="BT55" s="126" t="s">
        <v>77</v>
      </c>
      <c r="BU55" s="126" t="s">
        <v>71</v>
      </c>
      <c r="BV55" s="126" t="s">
        <v>72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4" customFormat="1" ht="23.25" customHeight="1">
      <c r="A56" s="127" t="s">
        <v>80</v>
      </c>
      <c r="B56" s="66"/>
      <c r="C56" s="128"/>
      <c r="D56" s="128"/>
      <c r="E56" s="129" t="s">
        <v>81</v>
      </c>
      <c r="F56" s="129"/>
      <c r="G56" s="129"/>
      <c r="H56" s="129"/>
      <c r="I56" s="129"/>
      <c r="J56" s="128"/>
      <c r="K56" s="129" t="s">
        <v>82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'SO.01.001 - Bourací práce'!J32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83</v>
      </c>
      <c r="AR56" s="68"/>
      <c r="AS56" s="132">
        <v>0</v>
      </c>
      <c r="AT56" s="133">
        <f>ROUND(SUM(AV56:AW56),2)</f>
        <v>0</v>
      </c>
      <c r="AU56" s="134">
        <f>'SO.01.001 - Bourací práce'!P97</f>
        <v>0</v>
      </c>
      <c r="AV56" s="133">
        <f>'SO.01.001 - Bourací práce'!J35</f>
        <v>0</v>
      </c>
      <c r="AW56" s="133">
        <f>'SO.01.001 - Bourací práce'!J36</f>
        <v>0</v>
      </c>
      <c r="AX56" s="133">
        <f>'SO.01.001 - Bourací práce'!J37</f>
        <v>0</v>
      </c>
      <c r="AY56" s="133">
        <f>'SO.01.001 - Bourací práce'!J38</f>
        <v>0</v>
      </c>
      <c r="AZ56" s="133">
        <f>'SO.01.001 - Bourací práce'!F35</f>
        <v>0</v>
      </c>
      <c r="BA56" s="133">
        <f>'SO.01.001 - Bourací práce'!F36</f>
        <v>0</v>
      </c>
      <c r="BB56" s="133">
        <f>'SO.01.001 - Bourací práce'!F37</f>
        <v>0</v>
      </c>
      <c r="BC56" s="133">
        <f>'SO.01.001 - Bourací práce'!F38</f>
        <v>0</v>
      </c>
      <c r="BD56" s="135">
        <f>'SO.01.001 - Bourací práce'!F39</f>
        <v>0</v>
      </c>
      <c r="BE56" s="4"/>
      <c r="BT56" s="136" t="s">
        <v>79</v>
      </c>
      <c r="BV56" s="136" t="s">
        <v>72</v>
      </c>
      <c r="BW56" s="136" t="s">
        <v>84</v>
      </c>
      <c r="BX56" s="136" t="s">
        <v>78</v>
      </c>
      <c r="CL56" s="136" t="s">
        <v>19</v>
      </c>
    </row>
    <row r="57" s="4" customFormat="1" ht="23.25" customHeight="1">
      <c r="A57" s="127" t="s">
        <v>80</v>
      </c>
      <c r="B57" s="66"/>
      <c r="C57" s="128"/>
      <c r="D57" s="128"/>
      <c r="E57" s="129" t="s">
        <v>85</v>
      </c>
      <c r="F57" s="129"/>
      <c r="G57" s="129"/>
      <c r="H57" s="129"/>
      <c r="I57" s="129"/>
      <c r="J57" s="128"/>
      <c r="K57" s="129" t="s">
        <v>86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'SO.01.002 - Architektonic...'!J32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83</v>
      </c>
      <c r="AR57" s="68"/>
      <c r="AS57" s="132">
        <v>0</v>
      </c>
      <c r="AT57" s="133">
        <f>ROUND(SUM(AV57:AW57),2)</f>
        <v>0</v>
      </c>
      <c r="AU57" s="134">
        <f>'SO.01.002 - Architektonic...'!P102</f>
        <v>0</v>
      </c>
      <c r="AV57" s="133">
        <f>'SO.01.002 - Architektonic...'!J35</f>
        <v>0</v>
      </c>
      <c r="AW57" s="133">
        <f>'SO.01.002 - Architektonic...'!J36</f>
        <v>0</v>
      </c>
      <c r="AX57" s="133">
        <f>'SO.01.002 - Architektonic...'!J37</f>
        <v>0</v>
      </c>
      <c r="AY57" s="133">
        <f>'SO.01.002 - Architektonic...'!J38</f>
        <v>0</v>
      </c>
      <c r="AZ57" s="133">
        <f>'SO.01.002 - Architektonic...'!F35</f>
        <v>0</v>
      </c>
      <c r="BA57" s="133">
        <f>'SO.01.002 - Architektonic...'!F36</f>
        <v>0</v>
      </c>
      <c r="BB57" s="133">
        <f>'SO.01.002 - Architektonic...'!F37</f>
        <v>0</v>
      </c>
      <c r="BC57" s="133">
        <f>'SO.01.002 - Architektonic...'!F38</f>
        <v>0</v>
      </c>
      <c r="BD57" s="135">
        <f>'SO.01.002 - Architektonic...'!F39</f>
        <v>0</v>
      </c>
      <c r="BE57" s="4"/>
      <c r="BT57" s="136" t="s">
        <v>79</v>
      </c>
      <c r="BV57" s="136" t="s">
        <v>72</v>
      </c>
      <c r="BW57" s="136" t="s">
        <v>87</v>
      </c>
      <c r="BX57" s="136" t="s">
        <v>78</v>
      </c>
      <c r="CL57" s="136" t="s">
        <v>19</v>
      </c>
    </row>
    <row r="58" s="4" customFormat="1" ht="23.25" customHeight="1">
      <c r="A58" s="127" t="s">
        <v>80</v>
      </c>
      <c r="B58" s="66"/>
      <c r="C58" s="128"/>
      <c r="D58" s="128"/>
      <c r="E58" s="129" t="s">
        <v>88</v>
      </c>
      <c r="F58" s="129"/>
      <c r="G58" s="129"/>
      <c r="H58" s="129"/>
      <c r="I58" s="129"/>
      <c r="J58" s="128"/>
      <c r="K58" s="129" t="s">
        <v>89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'SO.01.003 - Silnoproudá e...'!J32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83</v>
      </c>
      <c r="AR58" s="68"/>
      <c r="AS58" s="132">
        <v>0</v>
      </c>
      <c r="AT58" s="133">
        <f>ROUND(SUM(AV58:AW58),2)</f>
        <v>0</v>
      </c>
      <c r="AU58" s="134">
        <f>'SO.01.003 - Silnoproudá e...'!P93</f>
        <v>0</v>
      </c>
      <c r="AV58" s="133">
        <f>'SO.01.003 - Silnoproudá e...'!J35</f>
        <v>0</v>
      </c>
      <c r="AW58" s="133">
        <f>'SO.01.003 - Silnoproudá e...'!J36</f>
        <v>0</v>
      </c>
      <c r="AX58" s="133">
        <f>'SO.01.003 - Silnoproudá e...'!J37</f>
        <v>0</v>
      </c>
      <c r="AY58" s="133">
        <f>'SO.01.003 - Silnoproudá e...'!J38</f>
        <v>0</v>
      </c>
      <c r="AZ58" s="133">
        <f>'SO.01.003 - Silnoproudá e...'!F35</f>
        <v>0</v>
      </c>
      <c r="BA58" s="133">
        <f>'SO.01.003 - Silnoproudá e...'!F36</f>
        <v>0</v>
      </c>
      <c r="BB58" s="133">
        <f>'SO.01.003 - Silnoproudá e...'!F37</f>
        <v>0</v>
      </c>
      <c r="BC58" s="133">
        <f>'SO.01.003 - Silnoproudá e...'!F38</f>
        <v>0</v>
      </c>
      <c r="BD58" s="135">
        <f>'SO.01.003 - Silnoproudá e...'!F39</f>
        <v>0</v>
      </c>
      <c r="BE58" s="4"/>
      <c r="BT58" s="136" t="s">
        <v>79</v>
      </c>
      <c r="BV58" s="136" t="s">
        <v>72</v>
      </c>
      <c r="BW58" s="136" t="s">
        <v>90</v>
      </c>
      <c r="BX58" s="136" t="s">
        <v>78</v>
      </c>
      <c r="CL58" s="136" t="s">
        <v>19</v>
      </c>
    </row>
    <row r="59" s="4" customFormat="1" ht="23.25" customHeight="1">
      <c r="A59" s="127" t="s">
        <v>80</v>
      </c>
      <c r="B59" s="66"/>
      <c r="C59" s="128"/>
      <c r="D59" s="128"/>
      <c r="E59" s="129" t="s">
        <v>91</v>
      </c>
      <c r="F59" s="129"/>
      <c r="G59" s="129"/>
      <c r="H59" s="129"/>
      <c r="I59" s="129"/>
      <c r="J59" s="128"/>
      <c r="K59" s="129" t="s">
        <v>92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'SO.01.004 - Zdravotechnic...'!J32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83</v>
      </c>
      <c r="AR59" s="68"/>
      <c r="AS59" s="132">
        <v>0</v>
      </c>
      <c r="AT59" s="133">
        <f>ROUND(SUM(AV59:AW59),2)</f>
        <v>0</v>
      </c>
      <c r="AU59" s="134">
        <f>'SO.01.004 - Zdravotechnic...'!P92</f>
        <v>0</v>
      </c>
      <c r="AV59" s="133">
        <f>'SO.01.004 - Zdravotechnic...'!J35</f>
        <v>0</v>
      </c>
      <c r="AW59" s="133">
        <f>'SO.01.004 - Zdravotechnic...'!J36</f>
        <v>0</v>
      </c>
      <c r="AX59" s="133">
        <f>'SO.01.004 - Zdravotechnic...'!J37</f>
        <v>0</v>
      </c>
      <c r="AY59" s="133">
        <f>'SO.01.004 - Zdravotechnic...'!J38</f>
        <v>0</v>
      </c>
      <c r="AZ59" s="133">
        <f>'SO.01.004 - Zdravotechnic...'!F35</f>
        <v>0</v>
      </c>
      <c r="BA59" s="133">
        <f>'SO.01.004 - Zdravotechnic...'!F36</f>
        <v>0</v>
      </c>
      <c r="BB59" s="133">
        <f>'SO.01.004 - Zdravotechnic...'!F37</f>
        <v>0</v>
      </c>
      <c r="BC59" s="133">
        <f>'SO.01.004 - Zdravotechnic...'!F38</f>
        <v>0</v>
      </c>
      <c r="BD59" s="135">
        <f>'SO.01.004 - Zdravotechnic...'!F39</f>
        <v>0</v>
      </c>
      <c r="BE59" s="4"/>
      <c r="BT59" s="136" t="s">
        <v>79</v>
      </c>
      <c r="BV59" s="136" t="s">
        <v>72</v>
      </c>
      <c r="BW59" s="136" t="s">
        <v>93</v>
      </c>
      <c r="BX59" s="136" t="s">
        <v>78</v>
      </c>
      <c r="CL59" s="136" t="s">
        <v>19</v>
      </c>
    </row>
    <row r="60" s="4" customFormat="1" ht="23.25" customHeight="1">
      <c r="A60" s="127" t="s">
        <v>80</v>
      </c>
      <c r="B60" s="66"/>
      <c r="C60" s="128"/>
      <c r="D60" s="128"/>
      <c r="E60" s="129" t="s">
        <v>94</v>
      </c>
      <c r="F60" s="129"/>
      <c r="G60" s="129"/>
      <c r="H60" s="129"/>
      <c r="I60" s="129"/>
      <c r="J60" s="128"/>
      <c r="K60" s="129" t="s">
        <v>95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'SO.01.005 - Gastrotechnol...'!J32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83</v>
      </c>
      <c r="AR60" s="68"/>
      <c r="AS60" s="132">
        <v>0</v>
      </c>
      <c r="AT60" s="133">
        <f>ROUND(SUM(AV60:AW60),2)</f>
        <v>0</v>
      </c>
      <c r="AU60" s="134">
        <f>'SO.01.005 - Gastrotechnol...'!P89</f>
        <v>0</v>
      </c>
      <c r="AV60" s="133">
        <f>'SO.01.005 - Gastrotechnol...'!J35</f>
        <v>0</v>
      </c>
      <c r="AW60" s="133">
        <f>'SO.01.005 - Gastrotechnol...'!J36</f>
        <v>0</v>
      </c>
      <c r="AX60" s="133">
        <f>'SO.01.005 - Gastrotechnol...'!J37</f>
        <v>0</v>
      </c>
      <c r="AY60" s="133">
        <f>'SO.01.005 - Gastrotechnol...'!J38</f>
        <v>0</v>
      </c>
      <c r="AZ60" s="133">
        <f>'SO.01.005 - Gastrotechnol...'!F35</f>
        <v>0</v>
      </c>
      <c r="BA60" s="133">
        <f>'SO.01.005 - Gastrotechnol...'!F36</f>
        <v>0</v>
      </c>
      <c r="BB60" s="133">
        <f>'SO.01.005 - Gastrotechnol...'!F37</f>
        <v>0</v>
      </c>
      <c r="BC60" s="133">
        <f>'SO.01.005 - Gastrotechnol...'!F38</f>
        <v>0</v>
      </c>
      <c r="BD60" s="135">
        <f>'SO.01.005 - Gastrotechnol...'!F39</f>
        <v>0</v>
      </c>
      <c r="BE60" s="4"/>
      <c r="BT60" s="136" t="s">
        <v>79</v>
      </c>
      <c r="BV60" s="136" t="s">
        <v>72</v>
      </c>
      <c r="BW60" s="136" t="s">
        <v>96</v>
      </c>
      <c r="BX60" s="136" t="s">
        <v>78</v>
      </c>
      <c r="CL60" s="136" t="s">
        <v>19</v>
      </c>
    </row>
    <row r="61" s="7" customFormat="1" ht="16.5" customHeight="1">
      <c r="A61" s="127" t="s">
        <v>80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9">
        <f>'SO.09 - Vedlejší a ostatn...'!J30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76</v>
      </c>
      <c r="AR61" s="121"/>
      <c r="AS61" s="137">
        <v>0</v>
      </c>
      <c r="AT61" s="138">
        <f>ROUND(SUM(AV61:AW61),2)</f>
        <v>0</v>
      </c>
      <c r="AU61" s="139">
        <f>'SO.09 - Vedlejší a ostatn...'!P80</f>
        <v>0</v>
      </c>
      <c r="AV61" s="138">
        <f>'SO.09 - Vedlejší a ostatn...'!J33</f>
        <v>0</v>
      </c>
      <c r="AW61" s="138">
        <f>'SO.09 - Vedlejší a ostatn...'!J34</f>
        <v>0</v>
      </c>
      <c r="AX61" s="138">
        <f>'SO.09 - Vedlejší a ostatn...'!J35</f>
        <v>0</v>
      </c>
      <c r="AY61" s="138">
        <f>'SO.09 - Vedlejší a ostatn...'!J36</f>
        <v>0</v>
      </c>
      <c r="AZ61" s="138">
        <f>'SO.09 - Vedlejší a ostatn...'!F33</f>
        <v>0</v>
      </c>
      <c r="BA61" s="138">
        <f>'SO.09 - Vedlejší a ostatn...'!F34</f>
        <v>0</v>
      </c>
      <c r="BB61" s="138">
        <f>'SO.09 - Vedlejší a ostatn...'!F35</f>
        <v>0</v>
      </c>
      <c r="BC61" s="138">
        <f>'SO.09 - Vedlejší a ostatn...'!F36</f>
        <v>0</v>
      </c>
      <c r="BD61" s="140">
        <f>'SO.09 - Vedlejší a ostatn...'!F37</f>
        <v>0</v>
      </c>
      <c r="BE61" s="7"/>
      <c r="BT61" s="126" t="s">
        <v>77</v>
      </c>
      <c r="BV61" s="126" t="s">
        <v>72</v>
      </c>
      <c r="BW61" s="126" t="s">
        <v>99</v>
      </c>
      <c r="BX61" s="126" t="s">
        <v>5</v>
      </c>
      <c r="CL61" s="126" t="s">
        <v>19</v>
      </c>
      <c r="CM61" s="126" t="s">
        <v>79</v>
      </c>
    </row>
    <row r="62" s="2" customFormat="1" ht="30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</sheetData>
  <sheetProtection sheet="1" formatColumns="0" formatRows="0" objects="1" scenarios="1" spinCount="100000" saltValue="5dCU2w0gb6FyKTwi5M2MZplEQZ7V9B8MRtUnD41o8XKHiBmZBVdH8ptnFpZ1FzOAfwu7a5JUEv2R1eiHBkMSuA==" hashValue="EIeZa0w6tgGE89/Q/j8GcYX5eIn5NwkGbJdpw0sgGRvQoX8now1WLmCLOMXVi0Np34+e9iI19Ib8s3sQrUzKZA==" algorithmName="SHA-512" password="CC51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.01.001 - Bourací práce'!C2" display="/"/>
    <hyperlink ref="A57" location="'SO.01.002 - Architektonic...'!C2" display="/"/>
    <hyperlink ref="A58" location="'SO.01.003 - Silnoproudá e...'!C2" display="/"/>
    <hyperlink ref="A59" location="'SO.01.004 - Zdravotechnic...'!C2" display="/"/>
    <hyperlink ref="A60" location="'SO.01.005 - Gastrotechnol...'!C2" display="/"/>
    <hyperlink ref="A61" location="'SO.09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Dětská skupina Sovadinova</v>
      </c>
      <c r="F7" s="145"/>
      <c r="G7" s="145"/>
      <c r="H7" s="145"/>
      <c r="L7" s="23"/>
    </row>
    <row r="8" s="1" customFormat="1" ht="12" customHeight="1">
      <c r="B8" s="23"/>
      <c r="D8" s="145" t="s">
        <v>101</v>
      </c>
      <c r="L8" s="23"/>
    </row>
    <row r="9" s="2" customFormat="1" ht="16.5" customHeight="1">
      <c r="A9" s="41"/>
      <c r="B9" s="47"/>
      <c r="C9" s="41"/>
      <c r="D9" s="41"/>
      <c r="E9" s="146" t="s">
        <v>102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ROUND(J97,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ROUND((SUM(BE97:BE263)),  2)</f>
        <v>0</v>
      </c>
      <c r="G35" s="41"/>
      <c r="H35" s="41"/>
      <c r="I35" s="160">
        <v>0.20999999999999999</v>
      </c>
      <c r="J35" s="159">
        <f>ROUND(((SUM(BE97:BE263))*I35),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ROUND((SUM(BF97:BF263)),  2)</f>
        <v>0</v>
      </c>
      <c r="G36" s="41"/>
      <c r="H36" s="41"/>
      <c r="I36" s="160">
        <v>0.12</v>
      </c>
      <c r="J36" s="159">
        <f>ROUND(((SUM(BF97:BF263))*I36),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ROUND((SUM(BG97:BG263)),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ROUND((SUM(BH97:BH263)),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ROUND((SUM(BI97:BI263)),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Dětská skupina Sovadinova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SO.01.001 - Bourací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Břeclav, k. ú. Břeclav 613584 </v>
      </c>
      <c r="G56" s="43"/>
      <c r="H56" s="43"/>
      <c r="I56" s="35" t="s">
        <v>23</v>
      </c>
      <c r="J56" s="75" t="str">
        <f>IF(J14="","",J14)</f>
        <v>26. 3. 2024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109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110</v>
      </c>
      <c r="E65" s="185"/>
      <c r="F65" s="185"/>
      <c r="G65" s="185"/>
      <c r="H65" s="185"/>
      <c r="I65" s="185"/>
      <c r="J65" s="186">
        <f>J99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111</v>
      </c>
      <c r="E66" s="185"/>
      <c r="F66" s="185"/>
      <c r="G66" s="185"/>
      <c r="H66" s="185"/>
      <c r="I66" s="185"/>
      <c r="J66" s="186">
        <f>J156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112</v>
      </c>
      <c r="E67" s="180"/>
      <c r="F67" s="180"/>
      <c r="G67" s="180"/>
      <c r="H67" s="180"/>
      <c r="I67" s="180"/>
      <c r="J67" s="181">
        <f>J173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113</v>
      </c>
      <c r="E68" s="185"/>
      <c r="F68" s="185"/>
      <c r="G68" s="185"/>
      <c r="H68" s="185"/>
      <c r="I68" s="185"/>
      <c r="J68" s="186">
        <f>J174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114</v>
      </c>
      <c r="E69" s="185"/>
      <c r="F69" s="185"/>
      <c r="G69" s="185"/>
      <c r="H69" s="185"/>
      <c r="I69" s="185"/>
      <c r="J69" s="186">
        <f>J192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115</v>
      </c>
      <c r="E70" s="185"/>
      <c r="F70" s="185"/>
      <c r="G70" s="185"/>
      <c r="H70" s="185"/>
      <c r="I70" s="185"/>
      <c r="J70" s="186">
        <f>J197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116</v>
      </c>
      <c r="E71" s="185"/>
      <c r="F71" s="185"/>
      <c r="G71" s="185"/>
      <c r="H71" s="185"/>
      <c r="I71" s="185"/>
      <c r="J71" s="186">
        <f>J202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117</v>
      </c>
      <c r="E72" s="185"/>
      <c r="F72" s="185"/>
      <c r="G72" s="185"/>
      <c r="H72" s="185"/>
      <c r="I72" s="185"/>
      <c r="J72" s="186">
        <f>J209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118</v>
      </c>
      <c r="E73" s="185"/>
      <c r="F73" s="185"/>
      <c r="G73" s="185"/>
      <c r="H73" s="185"/>
      <c r="I73" s="185"/>
      <c r="J73" s="186">
        <f>J224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119</v>
      </c>
      <c r="E74" s="185"/>
      <c r="F74" s="185"/>
      <c r="G74" s="185"/>
      <c r="H74" s="185"/>
      <c r="I74" s="185"/>
      <c r="J74" s="186">
        <f>J242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120</v>
      </c>
      <c r="E75" s="185"/>
      <c r="F75" s="185"/>
      <c r="G75" s="185"/>
      <c r="H75" s="185"/>
      <c r="I75" s="185"/>
      <c r="J75" s="186">
        <f>J255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121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2" t="str">
        <f>E7</f>
        <v>Dětská skupina Sovadinova</v>
      </c>
      <c r="F85" s="35"/>
      <c r="G85" s="35"/>
      <c r="H85" s="35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101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2" t="s">
        <v>102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103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SO.01.001 - Bourací práce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 xml:space="preserve">Břeclav, k. ú. Břeclav 613584 </v>
      </c>
      <c r="G91" s="43"/>
      <c r="H91" s="43"/>
      <c r="I91" s="35" t="s">
        <v>23</v>
      </c>
      <c r="J91" s="75" t="str">
        <f>IF(J14="","",J14)</f>
        <v>26. 3. 2024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E17</f>
        <v xml:space="preserve"> </v>
      </c>
      <c r="G93" s="43"/>
      <c r="H93" s="43"/>
      <c r="I93" s="35" t="s">
        <v>31</v>
      </c>
      <c r="J93" s="39" t="str">
        <f>E23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IF(E20="","",E20)</f>
        <v>Vyplň údaj</v>
      </c>
      <c r="G94" s="43"/>
      <c r="H94" s="43"/>
      <c r="I94" s="35" t="s">
        <v>33</v>
      </c>
      <c r="J94" s="39" t="str">
        <f>E26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8"/>
      <c r="B96" s="189"/>
      <c r="C96" s="190" t="s">
        <v>122</v>
      </c>
      <c r="D96" s="191" t="s">
        <v>55</v>
      </c>
      <c r="E96" s="191" t="s">
        <v>51</v>
      </c>
      <c r="F96" s="191" t="s">
        <v>52</v>
      </c>
      <c r="G96" s="191" t="s">
        <v>123</v>
      </c>
      <c r="H96" s="191" t="s">
        <v>124</v>
      </c>
      <c r="I96" s="191" t="s">
        <v>125</v>
      </c>
      <c r="J96" s="191" t="s">
        <v>107</v>
      </c>
      <c r="K96" s="192" t="s">
        <v>126</v>
      </c>
      <c r="L96" s="193"/>
      <c r="M96" s="95" t="s">
        <v>19</v>
      </c>
      <c r="N96" s="96" t="s">
        <v>40</v>
      </c>
      <c r="O96" s="96" t="s">
        <v>127</v>
      </c>
      <c r="P96" s="96" t="s">
        <v>128</v>
      </c>
      <c r="Q96" s="96" t="s">
        <v>129</v>
      </c>
      <c r="R96" s="96" t="s">
        <v>130</v>
      </c>
      <c r="S96" s="96" t="s">
        <v>131</v>
      </c>
      <c r="T96" s="97" t="s">
        <v>132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1"/>
      <c r="B97" s="42"/>
      <c r="C97" s="102" t="s">
        <v>133</v>
      </c>
      <c r="D97" s="43"/>
      <c r="E97" s="43"/>
      <c r="F97" s="43"/>
      <c r="G97" s="43"/>
      <c r="H97" s="43"/>
      <c r="I97" s="43"/>
      <c r="J97" s="194">
        <f>BK97</f>
        <v>0</v>
      </c>
      <c r="K97" s="43"/>
      <c r="L97" s="47"/>
      <c r="M97" s="98"/>
      <c r="N97" s="195"/>
      <c r="O97" s="99"/>
      <c r="P97" s="196">
        <f>P98+P173</f>
        <v>0</v>
      </c>
      <c r="Q97" s="99"/>
      <c r="R97" s="196">
        <f>R98+R173</f>
        <v>0.00039732</v>
      </c>
      <c r="S97" s="99"/>
      <c r="T97" s="197">
        <f>T98+T173</f>
        <v>23.862074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69</v>
      </c>
      <c r="AU97" s="20" t="s">
        <v>108</v>
      </c>
      <c r="BK97" s="198">
        <f>BK98+BK173</f>
        <v>0</v>
      </c>
    </row>
    <row r="98" s="12" customFormat="1" ht="25.92" customHeight="1">
      <c r="A98" s="12"/>
      <c r="B98" s="199"/>
      <c r="C98" s="200"/>
      <c r="D98" s="201" t="s">
        <v>69</v>
      </c>
      <c r="E98" s="202" t="s">
        <v>134</v>
      </c>
      <c r="F98" s="202" t="s">
        <v>135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P99+P156</f>
        <v>0</v>
      </c>
      <c r="Q98" s="207"/>
      <c r="R98" s="208">
        <f>R99+R156</f>
        <v>7.8119999999999991E-05</v>
      </c>
      <c r="S98" s="207"/>
      <c r="T98" s="209">
        <f>T99+T156</f>
        <v>15.51651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77</v>
      </c>
      <c r="AT98" s="211" t="s">
        <v>69</v>
      </c>
      <c r="AU98" s="211" t="s">
        <v>70</v>
      </c>
      <c r="AY98" s="210" t="s">
        <v>136</v>
      </c>
      <c r="BK98" s="212">
        <f>BK99+BK156</f>
        <v>0</v>
      </c>
    </row>
    <row r="99" s="12" customFormat="1" ht="22.8" customHeight="1">
      <c r="A99" s="12"/>
      <c r="B99" s="199"/>
      <c r="C99" s="200"/>
      <c r="D99" s="201" t="s">
        <v>69</v>
      </c>
      <c r="E99" s="213" t="s">
        <v>137</v>
      </c>
      <c r="F99" s="213" t="s">
        <v>138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SUM(P100:P155)</f>
        <v>0</v>
      </c>
      <c r="Q99" s="207"/>
      <c r="R99" s="208">
        <f>SUM(R100:R155)</f>
        <v>7.8119999999999991E-05</v>
      </c>
      <c r="S99" s="207"/>
      <c r="T99" s="209">
        <f>SUM(T100:T155)</f>
        <v>15.51651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77</v>
      </c>
      <c r="AT99" s="211" t="s">
        <v>69</v>
      </c>
      <c r="AU99" s="211" t="s">
        <v>77</v>
      </c>
      <c r="AY99" s="210" t="s">
        <v>136</v>
      </c>
      <c r="BK99" s="212">
        <f>SUM(BK100:BK155)</f>
        <v>0</v>
      </c>
    </row>
    <row r="100" s="2" customFormat="1" ht="16.5" customHeight="1">
      <c r="A100" s="41"/>
      <c r="B100" s="42"/>
      <c r="C100" s="215" t="s">
        <v>77</v>
      </c>
      <c r="D100" s="215" t="s">
        <v>139</v>
      </c>
      <c r="E100" s="216" t="s">
        <v>140</v>
      </c>
      <c r="F100" s="217" t="s">
        <v>141</v>
      </c>
      <c r="G100" s="218" t="s">
        <v>142</v>
      </c>
      <c r="H100" s="219">
        <v>36.149999999999999</v>
      </c>
      <c r="I100" s="220"/>
      <c r="J100" s="221">
        <f>ROUND(I100*H100,2)</f>
        <v>0</v>
      </c>
      <c r="K100" s="217" t="s">
        <v>143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0.26100000000000001</v>
      </c>
      <c r="T100" s="225">
        <f>S100*H100</f>
        <v>9.4351500000000001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144</v>
      </c>
      <c r="AT100" s="226" t="s">
        <v>139</v>
      </c>
      <c r="AU100" s="226" t="s">
        <v>79</v>
      </c>
      <c r="AY100" s="20" t="s">
        <v>136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144</v>
      </c>
      <c r="BM100" s="226" t="s">
        <v>145</v>
      </c>
    </row>
    <row r="101" s="2" customFormat="1">
      <c r="A101" s="41"/>
      <c r="B101" s="42"/>
      <c r="C101" s="43"/>
      <c r="D101" s="228" t="s">
        <v>146</v>
      </c>
      <c r="E101" s="43"/>
      <c r="F101" s="229" t="s">
        <v>147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146</v>
      </c>
      <c r="AU101" s="20" t="s">
        <v>79</v>
      </c>
    </row>
    <row r="102" s="13" customFormat="1">
      <c r="A102" s="13"/>
      <c r="B102" s="233"/>
      <c r="C102" s="234"/>
      <c r="D102" s="235" t="s">
        <v>148</v>
      </c>
      <c r="E102" s="236" t="s">
        <v>19</v>
      </c>
      <c r="F102" s="237" t="s">
        <v>149</v>
      </c>
      <c r="G102" s="234"/>
      <c r="H102" s="238">
        <v>34.350000000000001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148</v>
      </c>
      <c r="AU102" s="244" t="s">
        <v>79</v>
      </c>
      <c r="AV102" s="13" t="s">
        <v>79</v>
      </c>
      <c r="AW102" s="13" t="s">
        <v>32</v>
      </c>
      <c r="AX102" s="13" t="s">
        <v>70</v>
      </c>
      <c r="AY102" s="244" t="s">
        <v>136</v>
      </c>
    </row>
    <row r="103" s="13" customFormat="1">
      <c r="A103" s="13"/>
      <c r="B103" s="233"/>
      <c r="C103" s="234"/>
      <c r="D103" s="235" t="s">
        <v>148</v>
      </c>
      <c r="E103" s="236" t="s">
        <v>19</v>
      </c>
      <c r="F103" s="237" t="s">
        <v>150</v>
      </c>
      <c r="G103" s="234"/>
      <c r="H103" s="238">
        <v>-7.7999999999999998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148</v>
      </c>
      <c r="AU103" s="244" t="s">
        <v>79</v>
      </c>
      <c r="AV103" s="13" t="s">
        <v>79</v>
      </c>
      <c r="AW103" s="13" t="s">
        <v>32</v>
      </c>
      <c r="AX103" s="13" t="s">
        <v>70</v>
      </c>
      <c r="AY103" s="244" t="s">
        <v>136</v>
      </c>
    </row>
    <row r="104" s="13" customFormat="1">
      <c r="A104" s="13"/>
      <c r="B104" s="233"/>
      <c r="C104" s="234"/>
      <c r="D104" s="235" t="s">
        <v>148</v>
      </c>
      <c r="E104" s="236" t="s">
        <v>19</v>
      </c>
      <c r="F104" s="237" t="s">
        <v>151</v>
      </c>
      <c r="G104" s="234"/>
      <c r="H104" s="238">
        <v>9.5999999999999996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148</v>
      </c>
      <c r="AU104" s="244" t="s">
        <v>79</v>
      </c>
      <c r="AV104" s="13" t="s">
        <v>79</v>
      </c>
      <c r="AW104" s="13" t="s">
        <v>32</v>
      </c>
      <c r="AX104" s="13" t="s">
        <v>70</v>
      </c>
      <c r="AY104" s="244" t="s">
        <v>136</v>
      </c>
    </row>
    <row r="105" s="14" customFormat="1">
      <c r="A105" s="14"/>
      <c r="B105" s="245"/>
      <c r="C105" s="246"/>
      <c r="D105" s="235" t="s">
        <v>148</v>
      </c>
      <c r="E105" s="247" t="s">
        <v>19</v>
      </c>
      <c r="F105" s="248" t="s">
        <v>152</v>
      </c>
      <c r="G105" s="246"/>
      <c r="H105" s="249">
        <v>36.149999999999999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148</v>
      </c>
      <c r="AU105" s="255" t="s">
        <v>79</v>
      </c>
      <c r="AV105" s="14" t="s">
        <v>144</v>
      </c>
      <c r="AW105" s="14" t="s">
        <v>32</v>
      </c>
      <c r="AX105" s="14" t="s">
        <v>77</v>
      </c>
      <c r="AY105" s="255" t="s">
        <v>136</v>
      </c>
    </row>
    <row r="106" s="2" customFormat="1" ht="16.5" customHeight="1">
      <c r="A106" s="41"/>
      <c r="B106" s="42"/>
      <c r="C106" s="215" t="s">
        <v>79</v>
      </c>
      <c r="D106" s="215" t="s">
        <v>139</v>
      </c>
      <c r="E106" s="216" t="s">
        <v>153</v>
      </c>
      <c r="F106" s="217" t="s">
        <v>154</v>
      </c>
      <c r="G106" s="218" t="s">
        <v>155</v>
      </c>
      <c r="H106" s="219">
        <v>1.1399999999999999</v>
      </c>
      <c r="I106" s="220"/>
      <c r="J106" s="221">
        <f>ROUND(I106*H106,2)</f>
        <v>0</v>
      </c>
      <c r="K106" s="217" t="s">
        <v>143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2.2000000000000002</v>
      </c>
      <c r="T106" s="225">
        <f>S106*H106</f>
        <v>2.508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144</v>
      </c>
      <c r="AT106" s="226" t="s">
        <v>139</v>
      </c>
      <c r="AU106" s="226" t="s">
        <v>79</v>
      </c>
      <c r="AY106" s="20" t="s">
        <v>136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144</v>
      </c>
      <c r="BM106" s="226" t="s">
        <v>156</v>
      </c>
    </row>
    <row r="107" s="2" customFormat="1">
      <c r="A107" s="41"/>
      <c r="B107" s="42"/>
      <c r="C107" s="43"/>
      <c r="D107" s="228" t="s">
        <v>146</v>
      </c>
      <c r="E107" s="43"/>
      <c r="F107" s="229" t="s">
        <v>157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146</v>
      </c>
      <c r="AU107" s="20" t="s">
        <v>79</v>
      </c>
    </row>
    <row r="108" s="15" customFormat="1">
      <c r="A108" s="15"/>
      <c r="B108" s="256"/>
      <c r="C108" s="257"/>
      <c r="D108" s="235" t="s">
        <v>148</v>
      </c>
      <c r="E108" s="258" t="s">
        <v>19</v>
      </c>
      <c r="F108" s="259" t="s">
        <v>158</v>
      </c>
      <c r="G108" s="257"/>
      <c r="H108" s="258" t="s">
        <v>19</v>
      </c>
      <c r="I108" s="260"/>
      <c r="J108" s="257"/>
      <c r="K108" s="257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148</v>
      </c>
      <c r="AU108" s="265" t="s">
        <v>79</v>
      </c>
      <c r="AV108" s="15" t="s">
        <v>77</v>
      </c>
      <c r="AW108" s="15" t="s">
        <v>32</v>
      </c>
      <c r="AX108" s="15" t="s">
        <v>70</v>
      </c>
      <c r="AY108" s="265" t="s">
        <v>136</v>
      </c>
    </row>
    <row r="109" s="13" customFormat="1">
      <c r="A109" s="13"/>
      <c r="B109" s="233"/>
      <c r="C109" s="234"/>
      <c r="D109" s="235" t="s">
        <v>148</v>
      </c>
      <c r="E109" s="236" t="s">
        <v>19</v>
      </c>
      <c r="F109" s="237" t="s">
        <v>159</v>
      </c>
      <c r="G109" s="234"/>
      <c r="H109" s="238">
        <v>0.028000000000000001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148</v>
      </c>
      <c r="AU109" s="244" t="s">
        <v>79</v>
      </c>
      <c r="AV109" s="13" t="s">
        <v>79</v>
      </c>
      <c r="AW109" s="13" t="s">
        <v>32</v>
      </c>
      <c r="AX109" s="13" t="s">
        <v>70</v>
      </c>
      <c r="AY109" s="244" t="s">
        <v>136</v>
      </c>
    </row>
    <row r="110" s="13" customFormat="1">
      <c r="A110" s="13"/>
      <c r="B110" s="233"/>
      <c r="C110" s="234"/>
      <c r="D110" s="235" t="s">
        <v>148</v>
      </c>
      <c r="E110" s="236" t="s">
        <v>19</v>
      </c>
      <c r="F110" s="237" t="s">
        <v>160</v>
      </c>
      <c r="G110" s="234"/>
      <c r="H110" s="238">
        <v>0.0080000000000000002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148</v>
      </c>
      <c r="AU110" s="244" t="s">
        <v>79</v>
      </c>
      <c r="AV110" s="13" t="s">
        <v>79</v>
      </c>
      <c r="AW110" s="13" t="s">
        <v>32</v>
      </c>
      <c r="AX110" s="13" t="s">
        <v>70</v>
      </c>
      <c r="AY110" s="244" t="s">
        <v>136</v>
      </c>
    </row>
    <row r="111" s="13" customFormat="1">
      <c r="A111" s="13"/>
      <c r="B111" s="233"/>
      <c r="C111" s="234"/>
      <c r="D111" s="235" t="s">
        <v>148</v>
      </c>
      <c r="E111" s="236" t="s">
        <v>19</v>
      </c>
      <c r="F111" s="237" t="s">
        <v>161</v>
      </c>
      <c r="G111" s="234"/>
      <c r="H111" s="238">
        <v>0.012999999999999999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148</v>
      </c>
      <c r="AU111" s="244" t="s">
        <v>79</v>
      </c>
      <c r="AV111" s="13" t="s">
        <v>79</v>
      </c>
      <c r="AW111" s="13" t="s">
        <v>32</v>
      </c>
      <c r="AX111" s="13" t="s">
        <v>70</v>
      </c>
      <c r="AY111" s="244" t="s">
        <v>136</v>
      </c>
    </row>
    <row r="112" s="13" customFormat="1">
      <c r="A112" s="13"/>
      <c r="B112" s="233"/>
      <c r="C112" s="234"/>
      <c r="D112" s="235" t="s">
        <v>148</v>
      </c>
      <c r="E112" s="236" t="s">
        <v>19</v>
      </c>
      <c r="F112" s="237" t="s">
        <v>162</v>
      </c>
      <c r="G112" s="234"/>
      <c r="H112" s="238">
        <v>0.028000000000000001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148</v>
      </c>
      <c r="AU112" s="244" t="s">
        <v>79</v>
      </c>
      <c r="AV112" s="13" t="s">
        <v>79</v>
      </c>
      <c r="AW112" s="13" t="s">
        <v>32</v>
      </c>
      <c r="AX112" s="13" t="s">
        <v>70</v>
      </c>
      <c r="AY112" s="244" t="s">
        <v>136</v>
      </c>
    </row>
    <row r="113" s="13" customFormat="1">
      <c r="A113" s="13"/>
      <c r="B113" s="233"/>
      <c r="C113" s="234"/>
      <c r="D113" s="235" t="s">
        <v>148</v>
      </c>
      <c r="E113" s="236" t="s">
        <v>19</v>
      </c>
      <c r="F113" s="237" t="s">
        <v>163</v>
      </c>
      <c r="G113" s="234"/>
      <c r="H113" s="238">
        <v>0.017999999999999999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148</v>
      </c>
      <c r="AU113" s="244" t="s">
        <v>79</v>
      </c>
      <c r="AV113" s="13" t="s">
        <v>79</v>
      </c>
      <c r="AW113" s="13" t="s">
        <v>32</v>
      </c>
      <c r="AX113" s="13" t="s">
        <v>70</v>
      </c>
      <c r="AY113" s="244" t="s">
        <v>136</v>
      </c>
    </row>
    <row r="114" s="13" customFormat="1">
      <c r="A114" s="13"/>
      <c r="B114" s="233"/>
      <c r="C114" s="234"/>
      <c r="D114" s="235" t="s">
        <v>148</v>
      </c>
      <c r="E114" s="236" t="s">
        <v>19</v>
      </c>
      <c r="F114" s="237" t="s">
        <v>164</v>
      </c>
      <c r="G114" s="234"/>
      <c r="H114" s="238">
        <v>0.044999999999999998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148</v>
      </c>
      <c r="AU114" s="244" t="s">
        <v>79</v>
      </c>
      <c r="AV114" s="13" t="s">
        <v>79</v>
      </c>
      <c r="AW114" s="13" t="s">
        <v>32</v>
      </c>
      <c r="AX114" s="13" t="s">
        <v>70</v>
      </c>
      <c r="AY114" s="244" t="s">
        <v>136</v>
      </c>
    </row>
    <row r="115" s="16" customFormat="1">
      <c r="A115" s="16"/>
      <c r="B115" s="266"/>
      <c r="C115" s="267"/>
      <c r="D115" s="235" t="s">
        <v>148</v>
      </c>
      <c r="E115" s="268" t="s">
        <v>19</v>
      </c>
      <c r="F115" s="269" t="s">
        <v>165</v>
      </c>
      <c r="G115" s="267"/>
      <c r="H115" s="270">
        <v>0.14000000000000001</v>
      </c>
      <c r="I115" s="271"/>
      <c r="J115" s="267"/>
      <c r="K115" s="267"/>
      <c r="L115" s="272"/>
      <c r="M115" s="273"/>
      <c r="N115" s="274"/>
      <c r="O115" s="274"/>
      <c r="P115" s="274"/>
      <c r="Q115" s="274"/>
      <c r="R115" s="274"/>
      <c r="S115" s="274"/>
      <c r="T115" s="275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6" t="s">
        <v>148</v>
      </c>
      <c r="AU115" s="276" t="s">
        <v>79</v>
      </c>
      <c r="AV115" s="16" t="s">
        <v>166</v>
      </c>
      <c r="AW115" s="16" t="s">
        <v>32</v>
      </c>
      <c r="AX115" s="16" t="s">
        <v>70</v>
      </c>
      <c r="AY115" s="276" t="s">
        <v>136</v>
      </c>
    </row>
    <row r="116" s="13" customFormat="1">
      <c r="A116" s="13"/>
      <c r="B116" s="233"/>
      <c r="C116" s="234"/>
      <c r="D116" s="235" t="s">
        <v>148</v>
      </c>
      <c r="E116" s="236" t="s">
        <v>19</v>
      </c>
      <c r="F116" s="237" t="s">
        <v>167</v>
      </c>
      <c r="G116" s="234"/>
      <c r="H116" s="238">
        <v>1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148</v>
      </c>
      <c r="AU116" s="244" t="s">
        <v>79</v>
      </c>
      <c r="AV116" s="13" t="s">
        <v>79</v>
      </c>
      <c r="AW116" s="13" t="s">
        <v>32</v>
      </c>
      <c r="AX116" s="13" t="s">
        <v>70</v>
      </c>
      <c r="AY116" s="244" t="s">
        <v>136</v>
      </c>
    </row>
    <row r="117" s="16" customFormat="1">
      <c r="A117" s="16"/>
      <c r="B117" s="266"/>
      <c r="C117" s="267"/>
      <c r="D117" s="235" t="s">
        <v>148</v>
      </c>
      <c r="E117" s="268" t="s">
        <v>19</v>
      </c>
      <c r="F117" s="269" t="s">
        <v>165</v>
      </c>
      <c r="G117" s="267"/>
      <c r="H117" s="270">
        <v>1</v>
      </c>
      <c r="I117" s="271"/>
      <c r="J117" s="267"/>
      <c r="K117" s="267"/>
      <c r="L117" s="272"/>
      <c r="M117" s="273"/>
      <c r="N117" s="274"/>
      <c r="O117" s="274"/>
      <c r="P117" s="274"/>
      <c r="Q117" s="274"/>
      <c r="R117" s="274"/>
      <c r="S117" s="274"/>
      <c r="T117" s="275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6" t="s">
        <v>148</v>
      </c>
      <c r="AU117" s="276" t="s">
        <v>79</v>
      </c>
      <c r="AV117" s="16" t="s">
        <v>166</v>
      </c>
      <c r="AW117" s="16" t="s">
        <v>32</v>
      </c>
      <c r="AX117" s="16" t="s">
        <v>70</v>
      </c>
      <c r="AY117" s="276" t="s">
        <v>136</v>
      </c>
    </row>
    <row r="118" s="14" customFormat="1">
      <c r="A118" s="14"/>
      <c r="B118" s="245"/>
      <c r="C118" s="246"/>
      <c r="D118" s="235" t="s">
        <v>148</v>
      </c>
      <c r="E118" s="247" t="s">
        <v>19</v>
      </c>
      <c r="F118" s="248" t="s">
        <v>152</v>
      </c>
      <c r="G118" s="246"/>
      <c r="H118" s="249">
        <v>1.1400000000000001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148</v>
      </c>
      <c r="AU118" s="255" t="s">
        <v>79</v>
      </c>
      <c r="AV118" s="14" t="s">
        <v>144</v>
      </c>
      <c r="AW118" s="14" t="s">
        <v>32</v>
      </c>
      <c r="AX118" s="14" t="s">
        <v>77</v>
      </c>
      <c r="AY118" s="255" t="s">
        <v>136</v>
      </c>
    </row>
    <row r="119" s="2" customFormat="1" ht="21.75" customHeight="1">
      <c r="A119" s="41"/>
      <c r="B119" s="42"/>
      <c r="C119" s="215" t="s">
        <v>166</v>
      </c>
      <c r="D119" s="215" t="s">
        <v>139</v>
      </c>
      <c r="E119" s="216" t="s">
        <v>168</v>
      </c>
      <c r="F119" s="217" t="s">
        <v>169</v>
      </c>
      <c r="G119" s="218" t="s">
        <v>155</v>
      </c>
      <c r="H119" s="219">
        <v>1.1399999999999999</v>
      </c>
      <c r="I119" s="220"/>
      <c r="J119" s="221">
        <f>ROUND(I119*H119,2)</f>
        <v>0</v>
      </c>
      <c r="K119" s="217" t="s">
        <v>143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0.043999999999999997</v>
      </c>
      <c r="T119" s="225">
        <f>S119*H119</f>
        <v>0.050159999999999996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144</v>
      </c>
      <c r="AT119" s="226" t="s">
        <v>139</v>
      </c>
      <c r="AU119" s="226" t="s">
        <v>79</v>
      </c>
      <c r="AY119" s="20" t="s">
        <v>136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144</v>
      </c>
      <c r="BM119" s="226" t="s">
        <v>170</v>
      </c>
    </row>
    <row r="120" s="2" customFormat="1">
      <c r="A120" s="41"/>
      <c r="B120" s="42"/>
      <c r="C120" s="43"/>
      <c r="D120" s="228" t="s">
        <v>146</v>
      </c>
      <c r="E120" s="43"/>
      <c r="F120" s="229" t="s">
        <v>171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146</v>
      </c>
      <c r="AU120" s="20" t="s">
        <v>79</v>
      </c>
    </row>
    <row r="121" s="2" customFormat="1" ht="24.15" customHeight="1">
      <c r="A121" s="41"/>
      <c r="B121" s="42"/>
      <c r="C121" s="215" t="s">
        <v>144</v>
      </c>
      <c r="D121" s="215" t="s">
        <v>139</v>
      </c>
      <c r="E121" s="216" t="s">
        <v>172</v>
      </c>
      <c r="F121" s="217" t="s">
        <v>173</v>
      </c>
      <c r="G121" s="218" t="s">
        <v>142</v>
      </c>
      <c r="H121" s="219">
        <v>12</v>
      </c>
      <c r="I121" s="220"/>
      <c r="J121" s="221">
        <f>ROUND(I121*H121,2)</f>
        <v>0</v>
      </c>
      <c r="K121" s="217" t="s">
        <v>143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0.075999999999999998</v>
      </c>
      <c r="T121" s="225">
        <f>S121*H121</f>
        <v>0.91199999999999992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144</v>
      </c>
      <c r="AT121" s="226" t="s">
        <v>139</v>
      </c>
      <c r="AU121" s="226" t="s">
        <v>79</v>
      </c>
      <c r="AY121" s="20" t="s">
        <v>136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144</v>
      </c>
      <c r="BM121" s="226" t="s">
        <v>174</v>
      </c>
    </row>
    <row r="122" s="2" customFormat="1">
      <c r="A122" s="41"/>
      <c r="B122" s="42"/>
      <c r="C122" s="43"/>
      <c r="D122" s="228" t="s">
        <v>146</v>
      </c>
      <c r="E122" s="43"/>
      <c r="F122" s="229" t="s">
        <v>175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146</v>
      </c>
      <c r="AU122" s="20" t="s">
        <v>79</v>
      </c>
    </row>
    <row r="123" s="13" customFormat="1">
      <c r="A123" s="13"/>
      <c r="B123" s="233"/>
      <c r="C123" s="234"/>
      <c r="D123" s="235" t="s">
        <v>148</v>
      </c>
      <c r="E123" s="236" t="s">
        <v>19</v>
      </c>
      <c r="F123" s="237" t="s">
        <v>176</v>
      </c>
      <c r="G123" s="234"/>
      <c r="H123" s="238">
        <v>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148</v>
      </c>
      <c r="AU123" s="244" t="s">
        <v>79</v>
      </c>
      <c r="AV123" s="13" t="s">
        <v>79</v>
      </c>
      <c r="AW123" s="13" t="s">
        <v>32</v>
      </c>
      <c r="AX123" s="13" t="s">
        <v>70</v>
      </c>
      <c r="AY123" s="244" t="s">
        <v>136</v>
      </c>
    </row>
    <row r="124" s="13" customFormat="1">
      <c r="A124" s="13"/>
      <c r="B124" s="233"/>
      <c r="C124" s="234"/>
      <c r="D124" s="235" t="s">
        <v>148</v>
      </c>
      <c r="E124" s="236" t="s">
        <v>19</v>
      </c>
      <c r="F124" s="237" t="s">
        <v>177</v>
      </c>
      <c r="G124" s="234"/>
      <c r="H124" s="238">
        <v>11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148</v>
      </c>
      <c r="AU124" s="244" t="s">
        <v>79</v>
      </c>
      <c r="AV124" s="13" t="s">
        <v>79</v>
      </c>
      <c r="AW124" s="13" t="s">
        <v>32</v>
      </c>
      <c r="AX124" s="13" t="s">
        <v>70</v>
      </c>
      <c r="AY124" s="244" t="s">
        <v>136</v>
      </c>
    </row>
    <row r="125" s="14" customFormat="1">
      <c r="A125" s="14"/>
      <c r="B125" s="245"/>
      <c r="C125" s="246"/>
      <c r="D125" s="235" t="s">
        <v>148</v>
      </c>
      <c r="E125" s="247" t="s">
        <v>19</v>
      </c>
      <c r="F125" s="248" t="s">
        <v>152</v>
      </c>
      <c r="G125" s="246"/>
      <c r="H125" s="249">
        <v>12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148</v>
      </c>
      <c r="AU125" s="255" t="s">
        <v>79</v>
      </c>
      <c r="AV125" s="14" t="s">
        <v>144</v>
      </c>
      <c r="AW125" s="14" t="s">
        <v>32</v>
      </c>
      <c r="AX125" s="14" t="s">
        <v>77</v>
      </c>
      <c r="AY125" s="255" t="s">
        <v>136</v>
      </c>
    </row>
    <row r="126" s="2" customFormat="1" ht="24.15" customHeight="1">
      <c r="A126" s="41"/>
      <c r="B126" s="42"/>
      <c r="C126" s="215" t="s">
        <v>178</v>
      </c>
      <c r="D126" s="215" t="s">
        <v>139</v>
      </c>
      <c r="E126" s="216" t="s">
        <v>179</v>
      </c>
      <c r="F126" s="217" t="s">
        <v>180</v>
      </c>
      <c r="G126" s="218" t="s">
        <v>142</v>
      </c>
      <c r="H126" s="219">
        <v>7.2000000000000002</v>
      </c>
      <c r="I126" s="220"/>
      <c r="J126" s="221">
        <f>ROUND(I126*H126,2)</f>
        <v>0</v>
      </c>
      <c r="K126" s="217" t="s">
        <v>143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0.27000000000000002</v>
      </c>
      <c r="T126" s="225">
        <f>S126*H126</f>
        <v>1.9440000000000002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144</v>
      </c>
      <c r="AT126" s="226" t="s">
        <v>139</v>
      </c>
      <c r="AU126" s="226" t="s">
        <v>79</v>
      </c>
      <c r="AY126" s="20" t="s">
        <v>136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144</v>
      </c>
      <c r="BM126" s="226" t="s">
        <v>181</v>
      </c>
    </row>
    <row r="127" s="2" customFormat="1">
      <c r="A127" s="41"/>
      <c r="B127" s="42"/>
      <c r="C127" s="43"/>
      <c r="D127" s="228" t="s">
        <v>146</v>
      </c>
      <c r="E127" s="43"/>
      <c r="F127" s="229" t="s">
        <v>182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146</v>
      </c>
      <c r="AU127" s="20" t="s">
        <v>79</v>
      </c>
    </row>
    <row r="128" s="13" customFormat="1">
      <c r="A128" s="13"/>
      <c r="B128" s="233"/>
      <c r="C128" s="234"/>
      <c r="D128" s="235" t="s">
        <v>148</v>
      </c>
      <c r="E128" s="236" t="s">
        <v>19</v>
      </c>
      <c r="F128" s="237" t="s">
        <v>183</v>
      </c>
      <c r="G128" s="234"/>
      <c r="H128" s="238">
        <v>3.6000000000000001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148</v>
      </c>
      <c r="AU128" s="244" t="s">
        <v>79</v>
      </c>
      <c r="AV128" s="13" t="s">
        <v>79</v>
      </c>
      <c r="AW128" s="13" t="s">
        <v>32</v>
      </c>
      <c r="AX128" s="13" t="s">
        <v>70</v>
      </c>
      <c r="AY128" s="244" t="s">
        <v>136</v>
      </c>
    </row>
    <row r="129" s="13" customFormat="1">
      <c r="A129" s="13"/>
      <c r="B129" s="233"/>
      <c r="C129" s="234"/>
      <c r="D129" s="235" t="s">
        <v>148</v>
      </c>
      <c r="E129" s="236" t="s">
        <v>19</v>
      </c>
      <c r="F129" s="237" t="s">
        <v>184</v>
      </c>
      <c r="G129" s="234"/>
      <c r="H129" s="238">
        <v>1.8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148</v>
      </c>
      <c r="AU129" s="244" t="s">
        <v>79</v>
      </c>
      <c r="AV129" s="13" t="s">
        <v>79</v>
      </c>
      <c r="AW129" s="13" t="s">
        <v>32</v>
      </c>
      <c r="AX129" s="13" t="s">
        <v>70</v>
      </c>
      <c r="AY129" s="244" t="s">
        <v>136</v>
      </c>
    </row>
    <row r="130" s="13" customFormat="1">
      <c r="A130" s="13"/>
      <c r="B130" s="233"/>
      <c r="C130" s="234"/>
      <c r="D130" s="235" t="s">
        <v>148</v>
      </c>
      <c r="E130" s="236" t="s">
        <v>19</v>
      </c>
      <c r="F130" s="237" t="s">
        <v>185</v>
      </c>
      <c r="G130" s="234"/>
      <c r="H130" s="238">
        <v>1.8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148</v>
      </c>
      <c r="AU130" s="244" t="s">
        <v>79</v>
      </c>
      <c r="AV130" s="13" t="s">
        <v>79</v>
      </c>
      <c r="AW130" s="13" t="s">
        <v>32</v>
      </c>
      <c r="AX130" s="13" t="s">
        <v>70</v>
      </c>
      <c r="AY130" s="244" t="s">
        <v>136</v>
      </c>
    </row>
    <row r="131" s="14" customFormat="1">
      <c r="A131" s="14"/>
      <c r="B131" s="245"/>
      <c r="C131" s="246"/>
      <c r="D131" s="235" t="s">
        <v>148</v>
      </c>
      <c r="E131" s="247" t="s">
        <v>19</v>
      </c>
      <c r="F131" s="248" t="s">
        <v>152</v>
      </c>
      <c r="G131" s="246"/>
      <c r="H131" s="249">
        <v>7.2000000000000002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148</v>
      </c>
      <c r="AU131" s="255" t="s">
        <v>79</v>
      </c>
      <c r="AV131" s="14" t="s">
        <v>144</v>
      </c>
      <c r="AW131" s="14" t="s">
        <v>32</v>
      </c>
      <c r="AX131" s="14" t="s">
        <v>77</v>
      </c>
      <c r="AY131" s="255" t="s">
        <v>136</v>
      </c>
    </row>
    <row r="132" s="2" customFormat="1" ht="16.5" customHeight="1">
      <c r="A132" s="41"/>
      <c r="B132" s="42"/>
      <c r="C132" s="215" t="s">
        <v>186</v>
      </c>
      <c r="D132" s="215" t="s">
        <v>139</v>
      </c>
      <c r="E132" s="216" t="s">
        <v>187</v>
      </c>
      <c r="F132" s="217" t="s">
        <v>188</v>
      </c>
      <c r="G132" s="218" t="s">
        <v>189</v>
      </c>
      <c r="H132" s="219">
        <v>4.7999999999999998</v>
      </c>
      <c r="I132" s="220"/>
      <c r="J132" s="221">
        <f>ROUND(I132*H132,2)</f>
        <v>0</v>
      </c>
      <c r="K132" s="217" t="s">
        <v>143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0.070000000000000007</v>
      </c>
      <c r="T132" s="225">
        <f>S132*H132</f>
        <v>0.33600000000000002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144</v>
      </c>
      <c r="AT132" s="226" t="s">
        <v>139</v>
      </c>
      <c r="AU132" s="226" t="s">
        <v>79</v>
      </c>
      <c r="AY132" s="20" t="s">
        <v>136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144</v>
      </c>
      <c r="BM132" s="226" t="s">
        <v>190</v>
      </c>
    </row>
    <row r="133" s="2" customFormat="1">
      <c r="A133" s="41"/>
      <c r="B133" s="42"/>
      <c r="C133" s="43"/>
      <c r="D133" s="228" t="s">
        <v>146</v>
      </c>
      <c r="E133" s="43"/>
      <c r="F133" s="229" t="s">
        <v>191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146</v>
      </c>
      <c r="AU133" s="20" t="s">
        <v>79</v>
      </c>
    </row>
    <row r="134" s="13" customFormat="1">
      <c r="A134" s="13"/>
      <c r="B134" s="233"/>
      <c r="C134" s="234"/>
      <c r="D134" s="235" t="s">
        <v>148</v>
      </c>
      <c r="E134" s="236" t="s">
        <v>19</v>
      </c>
      <c r="F134" s="237" t="s">
        <v>192</v>
      </c>
      <c r="G134" s="234"/>
      <c r="H134" s="238">
        <v>4.7999999999999998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148</v>
      </c>
      <c r="AU134" s="244" t="s">
        <v>79</v>
      </c>
      <c r="AV134" s="13" t="s">
        <v>79</v>
      </c>
      <c r="AW134" s="13" t="s">
        <v>32</v>
      </c>
      <c r="AX134" s="13" t="s">
        <v>70</v>
      </c>
      <c r="AY134" s="244" t="s">
        <v>136</v>
      </c>
    </row>
    <row r="135" s="14" customFormat="1">
      <c r="A135" s="14"/>
      <c r="B135" s="245"/>
      <c r="C135" s="246"/>
      <c r="D135" s="235" t="s">
        <v>148</v>
      </c>
      <c r="E135" s="247" t="s">
        <v>19</v>
      </c>
      <c r="F135" s="248" t="s">
        <v>152</v>
      </c>
      <c r="G135" s="246"/>
      <c r="H135" s="249">
        <v>4.7999999999999998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148</v>
      </c>
      <c r="AU135" s="255" t="s">
        <v>79</v>
      </c>
      <c r="AV135" s="14" t="s">
        <v>144</v>
      </c>
      <c r="AW135" s="14" t="s">
        <v>32</v>
      </c>
      <c r="AX135" s="14" t="s">
        <v>77</v>
      </c>
      <c r="AY135" s="255" t="s">
        <v>136</v>
      </c>
    </row>
    <row r="136" s="2" customFormat="1" ht="16.5" customHeight="1">
      <c r="A136" s="41"/>
      <c r="B136" s="42"/>
      <c r="C136" s="215" t="s">
        <v>193</v>
      </c>
      <c r="D136" s="215" t="s">
        <v>139</v>
      </c>
      <c r="E136" s="216" t="s">
        <v>194</v>
      </c>
      <c r="F136" s="217" t="s">
        <v>195</v>
      </c>
      <c r="G136" s="218" t="s">
        <v>189</v>
      </c>
      <c r="H136" s="219">
        <v>27.899999999999999</v>
      </c>
      <c r="I136" s="220"/>
      <c r="J136" s="221">
        <f>ROUND(I136*H136,2)</f>
        <v>0</v>
      </c>
      <c r="K136" s="217" t="s">
        <v>143</v>
      </c>
      <c r="L136" s="47"/>
      <c r="M136" s="222" t="s">
        <v>19</v>
      </c>
      <c r="N136" s="223" t="s">
        <v>41</v>
      </c>
      <c r="O136" s="87"/>
      <c r="P136" s="224">
        <f>O136*H136</f>
        <v>0</v>
      </c>
      <c r="Q136" s="224">
        <v>2.7999999999999999E-06</v>
      </c>
      <c r="R136" s="224">
        <f>Q136*H136</f>
        <v>7.8119999999999991E-05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144</v>
      </c>
      <c r="AT136" s="226" t="s">
        <v>139</v>
      </c>
      <c r="AU136" s="226" t="s">
        <v>79</v>
      </c>
      <c r="AY136" s="20" t="s">
        <v>136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144</v>
      </c>
      <c r="BM136" s="226" t="s">
        <v>196</v>
      </c>
    </row>
    <row r="137" s="2" customFormat="1">
      <c r="A137" s="41"/>
      <c r="B137" s="42"/>
      <c r="C137" s="43"/>
      <c r="D137" s="228" t="s">
        <v>146</v>
      </c>
      <c r="E137" s="43"/>
      <c r="F137" s="229" t="s">
        <v>197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146</v>
      </c>
      <c r="AU137" s="20" t="s">
        <v>79</v>
      </c>
    </row>
    <row r="138" s="15" customFormat="1">
      <c r="A138" s="15"/>
      <c r="B138" s="256"/>
      <c r="C138" s="257"/>
      <c r="D138" s="235" t="s">
        <v>148</v>
      </c>
      <c r="E138" s="258" t="s">
        <v>19</v>
      </c>
      <c r="F138" s="259" t="s">
        <v>198</v>
      </c>
      <c r="G138" s="257"/>
      <c r="H138" s="258" t="s">
        <v>19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148</v>
      </c>
      <c r="AU138" s="265" t="s">
        <v>79</v>
      </c>
      <c r="AV138" s="15" t="s">
        <v>77</v>
      </c>
      <c r="AW138" s="15" t="s">
        <v>32</v>
      </c>
      <c r="AX138" s="15" t="s">
        <v>70</v>
      </c>
      <c r="AY138" s="265" t="s">
        <v>136</v>
      </c>
    </row>
    <row r="139" s="13" customFormat="1">
      <c r="A139" s="13"/>
      <c r="B139" s="233"/>
      <c r="C139" s="234"/>
      <c r="D139" s="235" t="s">
        <v>148</v>
      </c>
      <c r="E139" s="236" t="s">
        <v>19</v>
      </c>
      <c r="F139" s="237" t="s">
        <v>199</v>
      </c>
      <c r="G139" s="234"/>
      <c r="H139" s="238">
        <v>5.5999999999999996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148</v>
      </c>
      <c r="AU139" s="244" t="s">
        <v>79</v>
      </c>
      <c r="AV139" s="13" t="s">
        <v>79</v>
      </c>
      <c r="AW139" s="13" t="s">
        <v>32</v>
      </c>
      <c r="AX139" s="13" t="s">
        <v>70</v>
      </c>
      <c r="AY139" s="244" t="s">
        <v>136</v>
      </c>
    </row>
    <row r="140" s="13" customFormat="1">
      <c r="A140" s="13"/>
      <c r="B140" s="233"/>
      <c r="C140" s="234"/>
      <c r="D140" s="235" t="s">
        <v>148</v>
      </c>
      <c r="E140" s="236" t="s">
        <v>19</v>
      </c>
      <c r="F140" s="237" t="s">
        <v>200</v>
      </c>
      <c r="G140" s="234"/>
      <c r="H140" s="238">
        <v>1.5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148</v>
      </c>
      <c r="AU140" s="244" t="s">
        <v>79</v>
      </c>
      <c r="AV140" s="13" t="s">
        <v>79</v>
      </c>
      <c r="AW140" s="13" t="s">
        <v>32</v>
      </c>
      <c r="AX140" s="13" t="s">
        <v>70</v>
      </c>
      <c r="AY140" s="244" t="s">
        <v>136</v>
      </c>
    </row>
    <row r="141" s="13" customFormat="1">
      <c r="A141" s="13"/>
      <c r="B141" s="233"/>
      <c r="C141" s="234"/>
      <c r="D141" s="235" t="s">
        <v>148</v>
      </c>
      <c r="E141" s="236" t="s">
        <v>19</v>
      </c>
      <c r="F141" s="237" t="s">
        <v>201</v>
      </c>
      <c r="G141" s="234"/>
      <c r="H141" s="238">
        <v>2.6000000000000001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148</v>
      </c>
      <c r="AU141" s="244" t="s">
        <v>79</v>
      </c>
      <c r="AV141" s="13" t="s">
        <v>79</v>
      </c>
      <c r="AW141" s="13" t="s">
        <v>32</v>
      </c>
      <c r="AX141" s="13" t="s">
        <v>70</v>
      </c>
      <c r="AY141" s="244" t="s">
        <v>136</v>
      </c>
    </row>
    <row r="142" s="13" customFormat="1">
      <c r="A142" s="13"/>
      <c r="B142" s="233"/>
      <c r="C142" s="234"/>
      <c r="D142" s="235" t="s">
        <v>148</v>
      </c>
      <c r="E142" s="236" t="s">
        <v>19</v>
      </c>
      <c r="F142" s="237" t="s">
        <v>202</v>
      </c>
      <c r="G142" s="234"/>
      <c r="H142" s="238">
        <v>5.5999999999999996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148</v>
      </c>
      <c r="AU142" s="244" t="s">
        <v>79</v>
      </c>
      <c r="AV142" s="13" t="s">
        <v>79</v>
      </c>
      <c r="AW142" s="13" t="s">
        <v>32</v>
      </c>
      <c r="AX142" s="13" t="s">
        <v>70</v>
      </c>
      <c r="AY142" s="244" t="s">
        <v>136</v>
      </c>
    </row>
    <row r="143" s="13" customFormat="1">
      <c r="A143" s="13"/>
      <c r="B143" s="233"/>
      <c r="C143" s="234"/>
      <c r="D143" s="235" t="s">
        <v>148</v>
      </c>
      <c r="E143" s="236" t="s">
        <v>19</v>
      </c>
      <c r="F143" s="237" t="s">
        <v>203</v>
      </c>
      <c r="G143" s="234"/>
      <c r="H143" s="238">
        <v>3.6000000000000001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148</v>
      </c>
      <c r="AU143" s="244" t="s">
        <v>79</v>
      </c>
      <c r="AV143" s="13" t="s">
        <v>79</v>
      </c>
      <c r="AW143" s="13" t="s">
        <v>32</v>
      </c>
      <c r="AX143" s="13" t="s">
        <v>70</v>
      </c>
      <c r="AY143" s="244" t="s">
        <v>136</v>
      </c>
    </row>
    <row r="144" s="13" customFormat="1">
      <c r="A144" s="13"/>
      <c r="B144" s="233"/>
      <c r="C144" s="234"/>
      <c r="D144" s="235" t="s">
        <v>148</v>
      </c>
      <c r="E144" s="236" t="s">
        <v>19</v>
      </c>
      <c r="F144" s="237" t="s">
        <v>204</v>
      </c>
      <c r="G144" s="234"/>
      <c r="H144" s="238">
        <v>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148</v>
      </c>
      <c r="AU144" s="244" t="s">
        <v>79</v>
      </c>
      <c r="AV144" s="13" t="s">
        <v>79</v>
      </c>
      <c r="AW144" s="13" t="s">
        <v>32</v>
      </c>
      <c r="AX144" s="13" t="s">
        <v>70</v>
      </c>
      <c r="AY144" s="244" t="s">
        <v>136</v>
      </c>
    </row>
    <row r="145" s="14" customFormat="1">
      <c r="A145" s="14"/>
      <c r="B145" s="245"/>
      <c r="C145" s="246"/>
      <c r="D145" s="235" t="s">
        <v>148</v>
      </c>
      <c r="E145" s="247" t="s">
        <v>19</v>
      </c>
      <c r="F145" s="248" t="s">
        <v>152</v>
      </c>
      <c r="G145" s="246"/>
      <c r="H145" s="249">
        <v>27.899999999999999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148</v>
      </c>
      <c r="AU145" s="255" t="s">
        <v>79</v>
      </c>
      <c r="AV145" s="14" t="s">
        <v>144</v>
      </c>
      <c r="AW145" s="14" t="s">
        <v>32</v>
      </c>
      <c r="AX145" s="14" t="s">
        <v>77</v>
      </c>
      <c r="AY145" s="255" t="s">
        <v>136</v>
      </c>
    </row>
    <row r="146" s="2" customFormat="1" ht="24.15" customHeight="1">
      <c r="A146" s="41"/>
      <c r="B146" s="42"/>
      <c r="C146" s="215" t="s">
        <v>205</v>
      </c>
      <c r="D146" s="215" t="s">
        <v>139</v>
      </c>
      <c r="E146" s="216" t="s">
        <v>206</v>
      </c>
      <c r="F146" s="217" t="s">
        <v>207</v>
      </c>
      <c r="G146" s="218" t="s">
        <v>142</v>
      </c>
      <c r="H146" s="219">
        <v>7.2000000000000002</v>
      </c>
      <c r="I146" s="220"/>
      <c r="J146" s="221">
        <f>ROUND(I146*H146,2)</f>
        <v>0</v>
      </c>
      <c r="K146" s="217" t="s">
        <v>143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0.045999999999999999</v>
      </c>
      <c r="T146" s="225">
        <f>S146*H146</f>
        <v>0.33119999999999999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144</v>
      </c>
      <c r="AT146" s="226" t="s">
        <v>139</v>
      </c>
      <c r="AU146" s="226" t="s">
        <v>79</v>
      </c>
      <c r="AY146" s="20" t="s">
        <v>136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144</v>
      </c>
      <c r="BM146" s="226" t="s">
        <v>208</v>
      </c>
    </row>
    <row r="147" s="2" customFormat="1">
      <c r="A147" s="41"/>
      <c r="B147" s="42"/>
      <c r="C147" s="43"/>
      <c r="D147" s="228" t="s">
        <v>146</v>
      </c>
      <c r="E147" s="43"/>
      <c r="F147" s="229" t="s">
        <v>209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146</v>
      </c>
      <c r="AU147" s="20" t="s">
        <v>79</v>
      </c>
    </row>
    <row r="148" s="15" customFormat="1">
      <c r="A148" s="15"/>
      <c r="B148" s="256"/>
      <c r="C148" s="257"/>
      <c r="D148" s="235" t="s">
        <v>148</v>
      </c>
      <c r="E148" s="258" t="s">
        <v>19</v>
      </c>
      <c r="F148" s="259" t="s">
        <v>210</v>
      </c>
      <c r="G148" s="257"/>
      <c r="H148" s="258" t="s">
        <v>19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148</v>
      </c>
      <c r="AU148" s="265" t="s">
        <v>79</v>
      </c>
      <c r="AV148" s="15" t="s">
        <v>77</v>
      </c>
      <c r="AW148" s="15" t="s">
        <v>32</v>
      </c>
      <c r="AX148" s="15" t="s">
        <v>70</v>
      </c>
      <c r="AY148" s="265" t="s">
        <v>136</v>
      </c>
    </row>
    <row r="149" s="13" customFormat="1">
      <c r="A149" s="13"/>
      <c r="B149" s="233"/>
      <c r="C149" s="234"/>
      <c r="D149" s="235" t="s">
        <v>148</v>
      </c>
      <c r="E149" s="236" t="s">
        <v>19</v>
      </c>
      <c r="F149" s="237" t="s">
        <v>211</v>
      </c>
      <c r="G149" s="234"/>
      <c r="H149" s="238">
        <v>1.2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148</v>
      </c>
      <c r="AU149" s="244" t="s">
        <v>79</v>
      </c>
      <c r="AV149" s="13" t="s">
        <v>79</v>
      </c>
      <c r="AW149" s="13" t="s">
        <v>32</v>
      </c>
      <c r="AX149" s="13" t="s">
        <v>70</v>
      </c>
      <c r="AY149" s="244" t="s">
        <v>136</v>
      </c>
    </row>
    <row r="150" s="13" customFormat="1">
      <c r="A150" s="13"/>
      <c r="B150" s="233"/>
      <c r="C150" s="234"/>
      <c r="D150" s="235" t="s">
        <v>148</v>
      </c>
      <c r="E150" s="236" t="s">
        <v>19</v>
      </c>
      <c r="F150" s="237" t="s">
        <v>212</v>
      </c>
      <c r="G150" s="234"/>
      <c r="H150" s="238">
        <v>1.2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148</v>
      </c>
      <c r="AU150" s="244" t="s">
        <v>79</v>
      </c>
      <c r="AV150" s="13" t="s">
        <v>79</v>
      </c>
      <c r="AW150" s="13" t="s">
        <v>32</v>
      </c>
      <c r="AX150" s="13" t="s">
        <v>70</v>
      </c>
      <c r="AY150" s="244" t="s">
        <v>136</v>
      </c>
    </row>
    <row r="151" s="13" customFormat="1">
      <c r="A151" s="13"/>
      <c r="B151" s="233"/>
      <c r="C151" s="234"/>
      <c r="D151" s="235" t="s">
        <v>148</v>
      </c>
      <c r="E151" s="236" t="s">
        <v>19</v>
      </c>
      <c r="F151" s="237" t="s">
        <v>213</v>
      </c>
      <c r="G151" s="234"/>
      <c r="H151" s="238">
        <v>1.2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148</v>
      </c>
      <c r="AU151" s="244" t="s">
        <v>79</v>
      </c>
      <c r="AV151" s="13" t="s">
        <v>79</v>
      </c>
      <c r="AW151" s="13" t="s">
        <v>32</v>
      </c>
      <c r="AX151" s="13" t="s">
        <v>70</v>
      </c>
      <c r="AY151" s="244" t="s">
        <v>136</v>
      </c>
    </row>
    <row r="152" s="13" customFormat="1">
      <c r="A152" s="13"/>
      <c r="B152" s="233"/>
      <c r="C152" s="234"/>
      <c r="D152" s="235" t="s">
        <v>148</v>
      </c>
      <c r="E152" s="236" t="s">
        <v>19</v>
      </c>
      <c r="F152" s="237" t="s">
        <v>214</v>
      </c>
      <c r="G152" s="234"/>
      <c r="H152" s="238">
        <v>1.2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148</v>
      </c>
      <c r="AU152" s="244" t="s">
        <v>79</v>
      </c>
      <c r="AV152" s="13" t="s">
        <v>79</v>
      </c>
      <c r="AW152" s="13" t="s">
        <v>32</v>
      </c>
      <c r="AX152" s="13" t="s">
        <v>70</v>
      </c>
      <c r="AY152" s="244" t="s">
        <v>136</v>
      </c>
    </row>
    <row r="153" s="13" customFormat="1">
      <c r="A153" s="13"/>
      <c r="B153" s="233"/>
      <c r="C153" s="234"/>
      <c r="D153" s="235" t="s">
        <v>148</v>
      </c>
      <c r="E153" s="236" t="s">
        <v>19</v>
      </c>
      <c r="F153" s="237" t="s">
        <v>215</v>
      </c>
      <c r="G153" s="234"/>
      <c r="H153" s="238">
        <v>1.2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148</v>
      </c>
      <c r="AU153" s="244" t="s">
        <v>79</v>
      </c>
      <c r="AV153" s="13" t="s">
        <v>79</v>
      </c>
      <c r="AW153" s="13" t="s">
        <v>32</v>
      </c>
      <c r="AX153" s="13" t="s">
        <v>70</v>
      </c>
      <c r="AY153" s="244" t="s">
        <v>136</v>
      </c>
    </row>
    <row r="154" s="13" customFormat="1">
      <c r="A154" s="13"/>
      <c r="B154" s="233"/>
      <c r="C154" s="234"/>
      <c r="D154" s="235" t="s">
        <v>148</v>
      </c>
      <c r="E154" s="236" t="s">
        <v>19</v>
      </c>
      <c r="F154" s="237" t="s">
        <v>216</v>
      </c>
      <c r="G154" s="234"/>
      <c r="H154" s="238">
        <v>1.2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148</v>
      </c>
      <c r="AU154" s="244" t="s">
        <v>79</v>
      </c>
      <c r="AV154" s="13" t="s">
        <v>79</v>
      </c>
      <c r="AW154" s="13" t="s">
        <v>32</v>
      </c>
      <c r="AX154" s="13" t="s">
        <v>70</v>
      </c>
      <c r="AY154" s="244" t="s">
        <v>136</v>
      </c>
    </row>
    <row r="155" s="14" customFormat="1">
      <c r="A155" s="14"/>
      <c r="B155" s="245"/>
      <c r="C155" s="246"/>
      <c r="D155" s="235" t="s">
        <v>148</v>
      </c>
      <c r="E155" s="247" t="s">
        <v>19</v>
      </c>
      <c r="F155" s="248" t="s">
        <v>152</v>
      </c>
      <c r="G155" s="246"/>
      <c r="H155" s="249">
        <v>7.2000000000000002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148</v>
      </c>
      <c r="AU155" s="255" t="s">
        <v>79</v>
      </c>
      <c r="AV155" s="14" t="s">
        <v>144</v>
      </c>
      <c r="AW155" s="14" t="s">
        <v>32</v>
      </c>
      <c r="AX155" s="14" t="s">
        <v>77</v>
      </c>
      <c r="AY155" s="255" t="s">
        <v>136</v>
      </c>
    </row>
    <row r="156" s="12" customFormat="1" ht="22.8" customHeight="1">
      <c r="A156" s="12"/>
      <c r="B156" s="199"/>
      <c r="C156" s="200"/>
      <c r="D156" s="201" t="s">
        <v>69</v>
      </c>
      <c r="E156" s="213" t="s">
        <v>217</v>
      </c>
      <c r="F156" s="213" t="s">
        <v>218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SUM(P157:P172)</f>
        <v>0</v>
      </c>
      <c r="Q156" s="207"/>
      <c r="R156" s="208">
        <f>SUM(R157:R172)</f>
        <v>0</v>
      </c>
      <c r="S156" s="207"/>
      <c r="T156" s="209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77</v>
      </c>
      <c r="AT156" s="211" t="s">
        <v>69</v>
      </c>
      <c r="AU156" s="211" t="s">
        <v>77</v>
      </c>
      <c r="AY156" s="210" t="s">
        <v>136</v>
      </c>
      <c r="BK156" s="212">
        <f>SUM(BK157:BK172)</f>
        <v>0</v>
      </c>
    </row>
    <row r="157" s="2" customFormat="1" ht="24.15" customHeight="1">
      <c r="A157" s="41"/>
      <c r="B157" s="42"/>
      <c r="C157" s="215" t="s">
        <v>137</v>
      </c>
      <c r="D157" s="215" t="s">
        <v>139</v>
      </c>
      <c r="E157" s="216" t="s">
        <v>219</v>
      </c>
      <c r="F157" s="217" t="s">
        <v>220</v>
      </c>
      <c r="G157" s="218" t="s">
        <v>221</v>
      </c>
      <c r="H157" s="219">
        <v>23.861999999999998</v>
      </c>
      <c r="I157" s="220"/>
      <c r="J157" s="221">
        <f>ROUND(I157*H157,2)</f>
        <v>0</v>
      </c>
      <c r="K157" s="217" t="s">
        <v>143</v>
      </c>
      <c r="L157" s="47"/>
      <c r="M157" s="222" t="s">
        <v>19</v>
      </c>
      <c r="N157" s="223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144</v>
      </c>
      <c r="AT157" s="226" t="s">
        <v>139</v>
      </c>
      <c r="AU157" s="226" t="s">
        <v>79</v>
      </c>
      <c r="AY157" s="20" t="s">
        <v>136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144</v>
      </c>
      <c r="BM157" s="226" t="s">
        <v>222</v>
      </c>
    </row>
    <row r="158" s="2" customFormat="1">
      <c r="A158" s="41"/>
      <c r="B158" s="42"/>
      <c r="C158" s="43"/>
      <c r="D158" s="228" t="s">
        <v>146</v>
      </c>
      <c r="E158" s="43"/>
      <c r="F158" s="229" t="s">
        <v>223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146</v>
      </c>
      <c r="AU158" s="20" t="s">
        <v>79</v>
      </c>
    </row>
    <row r="159" s="2" customFormat="1" ht="21.75" customHeight="1">
      <c r="A159" s="41"/>
      <c r="B159" s="42"/>
      <c r="C159" s="215" t="s">
        <v>224</v>
      </c>
      <c r="D159" s="215" t="s">
        <v>139</v>
      </c>
      <c r="E159" s="216" t="s">
        <v>225</v>
      </c>
      <c r="F159" s="217" t="s">
        <v>226</v>
      </c>
      <c r="G159" s="218" t="s">
        <v>221</v>
      </c>
      <c r="H159" s="219">
        <v>23.861999999999998</v>
      </c>
      <c r="I159" s="220"/>
      <c r="J159" s="221">
        <f>ROUND(I159*H159,2)</f>
        <v>0</v>
      </c>
      <c r="K159" s="217" t="s">
        <v>143</v>
      </c>
      <c r="L159" s="47"/>
      <c r="M159" s="222" t="s">
        <v>19</v>
      </c>
      <c r="N159" s="223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144</v>
      </c>
      <c r="AT159" s="226" t="s">
        <v>139</v>
      </c>
      <c r="AU159" s="226" t="s">
        <v>79</v>
      </c>
      <c r="AY159" s="20" t="s">
        <v>136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144</v>
      </c>
      <c r="BM159" s="226" t="s">
        <v>227</v>
      </c>
    </row>
    <row r="160" s="2" customFormat="1">
      <c r="A160" s="41"/>
      <c r="B160" s="42"/>
      <c r="C160" s="43"/>
      <c r="D160" s="228" t="s">
        <v>146</v>
      </c>
      <c r="E160" s="43"/>
      <c r="F160" s="229" t="s">
        <v>228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146</v>
      </c>
      <c r="AU160" s="20" t="s">
        <v>79</v>
      </c>
    </row>
    <row r="161" s="13" customFormat="1">
      <c r="A161" s="13"/>
      <c r="B161" s="233"/>
      <c r="C161" s="234"/>
      <c r="D161" s="235" t="s">
        <v>148</v>
      </c>
      <c r="E161" s="236" t="s">
        <v>19</v>
      </c>
      <c r="F161" s="237" t="s">
        <v>229</v>
      </c>
      <c r="G161" s="234"/>
      <c r="H161" s="238">
        <v>23.861999999999998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148</v>
      </c>
      <c r="AU161" s="244" t="s">
        <v>79</v>
      </c>
      <c r="AV161" s="13" t="s">
        <v>79</v>
      </c>
      <c r="AW161" s="13" t="s">
        <v>32</v>
      </c>
      <c r="AX161" s="13" t="s">
        <v>70</v>
      </c>
      <c r="AY161" s="244" t="s">
        <v>136</v>
      </c>
    </row>
    <row r="162" s="14" customFormat="1">
      <c r="A162" s="14"/>
      <c r="B162" s="245"/>
      <c r="C162" s="246"/>
      <c r="D162" s="235" t="s">
        <v>148</v>
      </c>
      <c r="E162" s="247" t="s">
        <v>19</v>
      </c>
      <c r="F162" s="248" t="s">
        <v>152</v>
      </c>
      <c r="G162" s="246"/>
      <c r="H162" s="249">
        <v>23.861999999999998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148</v>
      </c>
      <c r="AU162" s="255" t="s">
        <v>79</v>
      </c>
      <c r="AV162" s="14" t="s">
        <v>144</v>
      </c>
      <c r="AW162" s="14" t="s">
        <v>32</v>
      </c>
      <c r="AX162" s="14" t="s">
        <v>77</v>
      </c>
      <c r="AY162" s="255" t="s">
        <v>136</v>
      </c>
    </row>
    <row r="163" s="2" customFormat="1" ht="24.15" customHeight="1">
      <c r="A163" s="41"/>
      <c r="B163" s="42"/>
      <c r="C163" s="215" t="s">
        <v>230</v>
      </c>
      <c r="D163" s="215" t="s">
        <v>139</v>
      </c>
      <c r="E163" s="216" t="s">
        <v>231</v>
      </c>
      <c r="F163" s="217" t="s">
        <v>232</v>
      </c>
      <c r="G163" s="218" t="s">
        <v>221</v>
      </c>
      <c r="H163" s="219">
        <v>214.75800000000001</v>
      </c>
      <c r="I163" s="220"/>
      <c r="J163" s="221">
        <f>ROUND(I163*H163,2)</f>
        <v>0</v>
      </c>
      <c r="K163" s="217" t="s">
        <v>143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144</v>
      </c>
      <c r="AT163" s="226" t="s">
        <v>139</v>
      </c>
      <c r="AU163" s="226" t="s">
        <v>79</v>
      </c>
      <c r="AY163" s="20" t="s">
        <v>136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144</v>
      </c>
      <c r="BM163" s="226" t="s">
        <v>233</v>
      </c>
    </row>
    <row r="164" s="2" customFormat="1">
      <c r="A164" s="41"/>
      <c r="B164" s="42"/>
      <c r="C164" s="43"/>
      <c r="D164" s="228" t="s">
        <v>146</v>
      </c>
      <c r="E164" s="43"/>
      <c r="F164" s="229" t="s">
        <v>234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146</v>
      </c>
      <c r="AU164" s="20" t="s">
        <v>79</v>
      </c>
    </row>
    <row r="165" s="13" customFormat="1">
      <c r="A165" s="13"/>
      <c r="B165" s="233"/>
      <c r="C165" s="234"/>
      <c r="D165" s="235" t="s">
        <v>148</v>
      </c>
      <c r="E165" s="236" t="s">
        <v>19</v>
      </c>
      <c r="F165" s="237" t="s">
        <v>229</v>
      </c>
      <c r="G165" s="234"/>
      <c r="H165" s="238">
        <v>23.861999999999998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148</v>
      </c>
      <c r="AU165" s="244" t="s">
        <v>79</v>
      </c>
      <c r="AV165" s="13" t="s">
        <v>79</v>
      </c>
      <c r="AW165" s="13" t="s">
        <v>32</v>
      </c>
      <c r="AX165" s="13" t="s">
        <v>70</v>
      </c>
      <c r="AY165" s="244" t="s">
        <v>136</v>
      </c>
    </row>
    <row r="166" s="14" customFormat="1">
      <c r="A166" s="14"/>
      <c r="B166" s="245"/>
      <c r="C166" s="246"/>
      <c r="D166" s="235" t="s">
        <v>148</v>
      </c>
      <c r="E166" s="247" t="s">
        <v>19</v>
      </c>
      <c r="F166" s="248" t="s">
        <v>152</v>
      </c>
      <c r="G166" s="246"/>
      <c r="H166" s="249">
        <v>23.861999999999998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148</v>
      </c>
      <c r="AU166" s="255" t="s">
        <v>79</v>
      </c>
      <c r="AV166" s="14" t="s">
        <v>144</v>
      </c>
      <c r="AW166" s="14" t="s">
        <v>32</v>
      </c>
      <c r="AX166" s="14" t="s">
        <v>77</v>
      </c>
      <c r="AY166" s="255" t="s">
        <v>136</v>
      </c>
    </row>
    <row r="167" s="13" customFormat="1">
      <c r="A167" s="13"/>
      <c r="B167" s="233"/>
      <c r="C167" s="234"/>
      <c r="D167" s="235" t="s">
        <v>148</v>
      </c>
      <c r="E167" s="234"/>
      <c r="F167" s="237" t="s">
        <v>235</v>
      </c>
      <c r="G167" s="234"/>
      <c r="H167" s="238">
        <v>214.75800000000001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148</v>
      </c>
      <c r="AU167" s="244" t="s">
        <v>79</v>
      </c>
      <c r="AV167" s="13" t="s">
        <v>79</v>
      </c>
      <c r="AW167" s="13" t="s">
        <v>4</v>
      </c>
      <c r="AX167" s="13" t="s">
        <v>77</v>
      </c>
      <c r="AY167" s="244" t="s">
        <v>136</v>
      </c>
    </row>
    <row r="168" s="2" customFormat="1" ht="24.15" customHeight="1">
      <c r="A168" s="41"/>
      <c r="B168" s="42"/>
      <c r="C168" s="215" t="s">
        <v>8</v>
      </c>
      <c r="D168" s="215" t="s">
        <v>139</v>
      </c>
      <c r="E168" s="216" t="s">
        <v>236</v>
      </c>
      <c r="F168" s="217" t="s">
        <v>237</v>
      </c>
      <c r="G168" s="218" t="s">
        <v>221</v>
      </c>
      <c r="H168" s="219">
        <v>23.861999999999998</v>
      </c>
      <c r="I168" s="220"/>
      <c r="J168" s="221">
        <f>ROUND(I168*H168,2)</f>
        <v>0</v>
      </c>
      <c r="K168" s="217" t="s">
        <v>143</v>
      </c>
      <c r="L168" s="47"/>
      <c r="M168" s="222" t="s">
        <v>19</v>
      </c>
      <c r="N168" s="223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144</v>
      </c>
      <c r="AT168" s="226" t="s">
        <v>139</v>
      </c>
      <c r="AU168" s="226" t="s">
        <v>79</v>
      </c>
      <c r="AY168" s="20" t="s">
        <v>136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144</v>
      </c>
      <c r="BM168" s="226" t="s">
        <v>238</v>
      </c>
    </row>
    <row r="169" s="2" customFormat="1">
      <c r="A169" s="41"/>
      <c r="B169" s="42"/>
      <c r="C169" s="43"/>
      <c r="D169" s="228" t="s">
        <v>146</v>
      </c>
      <c r="E169" s="43"/>
      <c r="F169" s="229" t="s">
        <v>239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146</v>
      </c>
      <c r="AU169" s="20" t="s">
        <v>79</v>
      </c>
    </row>
    <row r="170" s="15" customFormat="1">
      <c r="A170" s="15"/>
      <c r="B170" s="256"/>
      <c r="C170" s="257"/>
      <c r="D170" s="235" t="s">
        <v>148</v>
      </c>
      <c r="E170" s="258" t="s">
        <v>19</v>
      </c>
      <c r="F170" s="259" t="s">
        <v>240</v>
      </c>
      <c r="G170" s="257"/>
      <c r="H170" s="258" t="s">
        <v>19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148</v>
      </c>
      <c r="AU170" s="265" t="s">
        <v>79</v>
      </c>
      <c r="AV170" s="15" t="s">
        <v>77</v>
      </c>
      <c r="AW170" s="15" t="s">
        <v>32</v>
      </c>
      <c r="AX170" s="15" t="s">
        <v>70</v>
      </c>
      <c r="AY170" s="265" t="s">
        <v>136</v>
      </c>
    </row>
    <row r="171" s="13" customFormat="1">
      <c r="A171" s="13"/>
      <c r="B171" s="233"/>
      <c r="C171" s="234"/>
      <c r="D171" s="235" t="s">
        <v>148</v>
      </c>
      <c r="E171" s="236" t="s">
        <v>19</v>
      </c>
      <c r="F171" s="237" t="s">
        <v>229</v>
      </c>
      <c r="G171" s="234"/>
      <c r="H171" s="238">
        <v>23.861999999999998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148</v>
      </c>
      <c r="AU171" s="244" t="s">
        <v>79</v>
      </c>
      <c r="AV171" s="13" t="s">
        <v>79</v>
      </c>
      <c r="AW171" s="13" t="s">
        <v>32</v>
      </c>
      <c r="AX171" s="13" t="s">
        <v>70</v>
      </c>
      <c r="AY171" s="244" t="s">
        <v>136</v>
      </c>
    </row>
    <row r="172" s="14" customFormat="1">
      <c r="A172" s="14"/>
      <c r="B172" s="245"/>
      <c r="C172" s="246"/>
      <c r="D172" s="235" t="s">
        <v>148</v>
      </c>
      <c r="E172" s="247" t="s">
        <v>19</v>
      </c>
      <c r="F172" s="248" t="s">
        <v>152</v>
      </c>
      <c r="G172" s="246"/>
      <c r="H172" s="249">
        <v>23.861999999999998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148</v>
      </c>
      <c r="AU172" s="255" t="s">
        <v>79</v>
      </c>
      <c r="AV172" s="14" t="s">
        <v>144</v>
      </c>
      <c r="AW172" s="14" t="s">
        <v>32</v>
      </c>
      <c r="AX172" s="14" t="s">
        <v>77</v>
      </c>
      <c r="AY172" s="255" t="s">
        <v>136</v>
      </c>
    </row>
    <row r="173" s="12" customFormat="1" ht="25.92" customHeight="1">
      <c r="A173" s="12"/>
      <c r="B173" s="199"/>
      <c r="C173" s="200"/>
      <c r="D173" s="201" t="s">
        <v>69</v>
      </c>
      <c r="E173" s="202" t="s">
        <v>241</v>
      </c>
      <c r="F173" s="202" t="s">
        <v>242</v>
      </c>
      <c r="G173" s="200"/>
      <c r="H173" s="200"/>
      <c r="I173" s="203"/>
      <c r="J173" s="204">
        <f>BK173</f>
        <v>0</v>
      </c>
      <c r="K173" s="200"/>
      <c r="L173" s="205"/>
      <c r="M173" s="206"/>
      <c r="N173" s="207"/>
      <c r="O173" s="207"/>
      <c r="P173" s="208">
        <f>P174+P192+P197+P202+P209+P224+P242+P255</f>
        <v>0</v>
      </c>
      <c r="Q173" s="207"/>
      <c r="R173" s="208">
        <f>R174+R192+R197+R202+R209+R224+R242+R255</f>
        <v>0.00031920000000000001</v>
      </c>
      <c r="S173" s="207"/>
      <c r="T173" s="209">
        <f>T174+T192+T197+T202+T209+T224+T242+T255</f>
        <v>8.3455639999999995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79</v>
      </c>
      <c r="AT173" s="211" t="s">
        <v>69</v>
      </c>
      <c r="AU173" s="211" t="s">
        <v>70</v>
      </c>
      <c r="AY173" s="210" t="s">
        <v>136</v>
      </c>
      <c r="BK173" s="212">
        <f>BK174+BK192+BK197+BK202+BK209+BK224+BK242+BK255</f>
        <v>0</v>
      </c>
    </row>
    <row r="174" s="12" customFormat="1" ht="22.8" customHeight="1">
      <c r="A174" s="12"/>
      <c r="B174" s="199"/>
      <c r="C174" s="200"/>
      <c r="D174" s="201" t="s">
        <v>69</v>
      </c>
      <c r="E174" s="213" t="s">
        <v>243</v>
      </c>
      <c r="F174" s="213" t="s">
        <v>244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SUM(P175:P191)</f>
        <v>0</v>
      </c>
      <c r="Q174" s="207"/>
      <c r="R174" s="208">
        <f>SUM(R175:R191)</f>
        <v>0</v>
      </c>
      <c r="S174" s="207"/>
      <c r="T174" s="209">
        <f>SUM(T175:T191)</f>
        <v>0.095939999999999998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79</v>
      </c>
      <c r="AT174" s="211" t="s">
        <v>69</v>
      </c>
      <c r="AU174" s="211" t="s">
        <v>77</v>
      </c>
      <c r="AY174" s="210" t="s">
        <v>136</v>
      </c>
      <c r="BK174" s="212">
        <f>SUM(BK175:BK191)</f>
        <v>0</v>
      </c>
    </row>
    <row r="175" s="2" customFormat="1" ht="16.5" customHeight="1">
      <c r="A175" s="41"/>
      <c r="B175" s="42"/>
      <c r="C175" s="215" t="s">
        <v>245</v>
      </c>
      <c r="D175" s="215" t="s">
        <v>139</v>
      </c>
      <c r="E175" s="216" t="s">
        <v>246</v>
      </c>
      <c r="F175" s="217" t="s">
        <v>247</v>
      </c>
      <c r="G175" s="218" t="s">
        <v>248</v>
      </c>
      <c r="H175" s="219">
        <v>2</v>
      </c>
      <c r="I175" s="220"/>
      <c r="J175" s="221">
        <f>ROUND(I175*H175,2)</f>
        <v>0</v>
      </c>
      <c r="K175" s="217" t="s">
        <v>143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0.01933</v>
      </c>
      <c r="T175" s="225">
        <f>S175*H175</f>
        <v>0.03866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249</v>
      </c>
      <c r="AT175" s="226" t="s">
        <v>139</v>
      </c>
      <c r="AU175" s="226" t="s">
        <v>79</v>
      </c>
      <c r="AY175" s="20" t="s">
        <v>136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249</v>
      </c>
      <c r="BM175" s="226" t="s">
        <v>250</v>
      </c>
    </row>
    <row r="176" s="2" customFormat="1">
      <c r="A176" s="41"/>
      <c r="B176" s="42"/>
      <c r="C176" s="43"/>
      <c r="D176" s="228" t="s">
        <v>146</v>
      </c>
      <c r="E176" s="43"/>
      <c r="F176" s="229" t="s">
        <v>251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146</v>
      </c>
      <c r="AU176" s="20" t="s">
        <v>79</v>
      </c>
    </row>
    <row r="177" s="13" customFormat="1">
      <c r="A177" s="13"/>
      <c r="B177" s="233"/>
      <c r="C177" s="234"/>
      <c r="D177" s="235" t="s">
        <v>148</v>
      </c>
      <c r="E177" s="236" t="s">
        <v>19</v>
      </c>
      <c r="F177" s="237" t="s">
        <v>252</v>
      </c>
      <c r="G177" s="234"/>
      <c r="H177" s="238">
        <v>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148</v>
      </c>
      <c r="AU177" s="244" t="s">
        <v>79</v>
      </c>
      <c r="AV177" s="13" t="s">
        <v>79</v>
      </c>
      <c r="AW177" s="13" t="s">
        <v>32</v>
      </c>
      <c r="AX177" s="13" t="s">
        <v>70</v>
      </c>
      <c r="AY177" s="244" t="s">
        <v>136</v>
      </c>
    </row>
    <row r="178" s="13" customFormat="1">
      <c r="A178" s="13"/>
      <c r="B178" s="233"/>
      <c r="C178" s="234"/>
      <c r="D178" s="235" t="s">
        <v>148</v>
      </c>
      <c r="E178" s="236" t="s">
        <v>19</v>
      </c>
      <c r="F178" s="237" t="s">
        <v>253</v>
      </c>
      <c r="G178" s="234"/>
      <c r="H178" s="238">
        <v>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148</v>
      </c>
      <c r="AU178" s="244" t="s">
        <v>79</v>
      </c>
      <c r="AV178" s="13" t="s">
        <v>79</v>
      </c>
      <c r="AW178" s="13" t="s">
        <v>32</v>
      </c>
      <c r="AX178" s="13" t="s">
        <v>70</v>
      </c>
      <c r="AY178" s="244" t="s">
        <v>136</v>
      </c>
    </row>
    <row r="179" s="14" customFormat="1">
      <c r="A179" s="14"/>
      <c r="B179" s="245"/>
      <c r="C179" s="246"/>
      <c r="D179" s="235" t="s">
        <v>148</v>
      </c>
      <c r="E179" s="247" t="s">
        <v>19</v>
      </c>
      <c r="F179" s="248" t="s">
        <v>152</v>
      </c>
      <c r="G179" s="246"/>
      <c r="H179" s="249">
        <v>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148</v>
      </c>
      <c r="AU179" s="255" t="s">
        <v>79</v>
      </c>
      <c r="AV179" s="14" t="s">
        <v>144</v>
      </c>
      <c r="AW179" s="14" t="s">
        <v>32</v>
      </c>
      <c r="AX179" s="14" t="s">
        <v>77</v>
      </c>
      <c r="AY179" s="255" t="s">
        <v>136</v>
      </c>
    </row>
    <row r="180" s="2" customFormat="1" ht="16.5" customHeight="1">
      <c r="A180" s="41"/>
      <c r="B180" s="42"/>
      <c r="C180" s="215" t="s">
        <v>254</v>
      </c>
      <c r="D180" s="215" t="s">
        <v>139</v>
      </c>
      <c r="E180" s="216" t="s">
        <v>255</v>
      </c>
      <c r="F180" s="217" t="s">
        <v>256</v>
      </c>
      <c r="G180" s="218" t="s">
        <v>248</v>
      </c>
      <c r="H180" s="219">
        <v>1</v>
      </c>
      <c r="I180" s="220"/>
      <c r="J180" s="221">
        <f>ROUND(I180*H180,2)</f>
        <v>0</v>
      </c>
      <c r="K180" s="217" t="s">
        <v>143</v>
      </c>
      <c r="L180" s="47"/>
      <c r="M180" s="222" t="s">
        <v>19</v>
      </c>
      <c r="N180" s="223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0.019460000000000002</v>
      </c>
      <c r="T180" s="225">
        <f>S180*H180</f>
        <v>0.019460000000000002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249</v>
      </c>
      <c r="AT180" s="226" t="s">
        <v>139</v>
      </c>
      <c r="AU180" s="226" t="s">
        <v>79</v>
      </c>
      <c r="AY180" s="20" t="s">
        <v>136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249</v>
      </c>
      <c r="BM180" s="226" t="s">
        <v>257</v>
      </c>
    </row>
    <row r="181" s="2" customFormat="1">
      <c r="A181" s="41"/>
      <c r="B181" s="42"/>
      <c r="C181" s="43"/>
      <c r="D181" s="228" t="s">
        <v>146</v>
      </c>
      <c r="E181" s="43"/>
      <c r="F181" s="229" t="s">
        <v>258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146</v>
      </c>
      <c r="AU181" s="20" t="s">
        <v>79</v>
      </c>
    </row>
    <row r="182" s="13" customFormat="1">
      <c r="A182" s="13"/>
      <c r="B182" s="233"/>
      <c r="C182" s="234"/>
      <c r="D182" s="235" t="s">
        <v>148</v>
      </c>
      <c r="E182" s="236" t="s">
        <v>19</v>
      </c>
      <c r="F182" s="237" t="s">
        <v>259</v>
      </c>
      <c r="G182" s="234"/>
      <c r="H182" s="238">
        <v>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148</v>
      </c>
      <c r="AU182" s="244" t="s">
        <v>79</v>
      </c>
      <c r="AV182" s="13" t="s">
        <v>79</v>
      </c>
      <c r="AW182" s="13" t="s">
        <v>32</v>
      </c>
      <c r="AX182" s="13" t="s">
        <v>70</v>
      </c>
      <c r="AY182" s="244" t="s">
        <v>136</v>
      </c>
    </row>
    <row r="183" s="14" customFormat="1">
      <c r="A183" s="14"/>
      <c r="B183" s="245"/>
      <c r="C183" s="246"/>
      <c r="D183" s="235" t="s">
        <v>148</v>
      </c>
      <c r="E183" s="247" t="s">
        <v>19</v>
      </c>
      <c r="F183" s="248" t="s">
        <v>152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148</v>
      </c>
      <c r="AU183" s="255" t="s">
        <v>79</v>
      </c>
      <c r="AV183" s="14" t="s">
        <v>144</v>
      </c>
      <c r="AW183" s="14" t="s">
        <v>32</v>
      </c>
      <c r="AX183" s="14" t="s">
        <v>77</v>
      </c>
      <c r="AY183" s="255" t="s">
        <v>136</v>
      </c>
    </row>
    <row r="184" s="2" customFormat="1" ht="16.5" customHeight="1">
      <c r="A184" s="41"/>
      <c r="B184" s="42"/>
      <c r="C184" s="215" t="s">
        <v>260</v>
      </c>
      <c r="D184" s="215" t="s">
        <v>139</v>
      </c>
      <c r="E184" s="216" t="s">
        <v>261</v>
      </c>
      <c r="F184" s="217" t="s">
        <v>262</v>
      </c>
      <c r="G184" s="218" t="s">
        <v>248</v>
      </c>
      <c r="H184" s="219">
        <v>1</v>
      </c>
      <c r="I184" s="220"/>
      <c r="J184" s="221">
        <f>ROUND(I184*H184,2)</f>
        <v>0</v>
      </c>
      <c r="K184" s="217" t="s">
        <v>143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0.034700000000000002</v>
      </c>
      <c r="T184" s="225">
        <f>S184*H184</f>
        <v>0.034700000000000002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249</v>
      </c>
      <c r="AT184" s="226" t="s">
        <v>139</v>
      </c>
      <c r="AU184" s="226" t="s">
        <v>79</v>
      </c>
      <c r="AY184" s="20" t="s">
        <v>136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249</v>
      </c>
      <c r="BM184" s="226" t="s">
        <v>263</v>
      </c>
    </row>
    <row r="185" s="2" customFormat="1">
      <c r="A185" s="41"/>
      <c r="B185" s="42"/>
      <c r="C185" s="43"/>
      <c r="D185" s="228" t="s">
        <v>146</v>
      </c>
      <c r="E185" s="43"/>
      <c r="F185" s="229" t="s">
        <v>264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146</v>
      </c>
      <c r="AU185" s="20" t="s">
        <v>79</v>
      </c>
    </row>
    <row r="186" s="13" customFormat="1">
      <c r="A186" s="13"/>
      <c r="B186" s="233"/>
      <c r="C186" s="234"/>
      <c r="D186" s="235" t="s">
        <v>148</v>
      </c>
      <c r="E186" s="236" t="s">
        <v>19</v>
      </c>
      <c r="F186" s="237" t="s">
        <v>265</v>
      </c>
      <c r="G186" s="234"/>
      <c r="H186" s="238">
        <v>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148</v>
      </c>
      <c r="AU186" s="244" t="s">
        <v>79</v>
      </c>
      <c r="AV186" s="13" t="s">
        <v>79</v>
      </c>
      <c r="AW186" s="13" t="s">
        <v>32</v>
      </c>
      <c r="AX186" s="13" t="s">
        <v>70</v>
      </c>
      <c r="AY186" s="244" t="s">
        <v>136</v>
      </c>
    </row>
    <row r="187" s="14" customFormat="1">
      <c r="A187" s="14"/>
      <c r="B187" s="245"/>
      <c r="C187" s="246"/>
      <c r="D187" s="235" t="s">
        <v>148</v>
      </c>
      <c r="E187" s="247" t="s">
        <v>19</v>
      </c>
      <c r="F187" s="248" t="s">
        <v>152</v>
      </c>
      <c r="G187" s="246"/>
      <c r="H187" s="249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148</v>
      </c>
      <c r="AU187" s="255" t="s">
        <v>79</v>
      </c>
      <c r="AV187" s="14" t="s">
        <v>144</v>
      </c>
      <c r="AW187" s="14" t="s">
        <v>32</v>
      </c>
      <c r="AX187" s="14" t="s">
        <v>77</v>
      </c>
      <c r="AY187" s="255" t="s">
        <v>136</v>
      </c>
    </row>
    <row r="188" s="2" customFormat="1" ht="16.5" customHeight="1">
      <c r="A188" s="41"/>
      <c r="B188" s="42"/>
      <c r="C188" s="215" t="s">
        <v>249</v>
      </c>
      <c r="D188" s="215" t="s">
        <v>139</v>
      </c>
      <c r="E188" s="216" t="s">
        <v>266</v>
      </c>
      <c r="F188" s="217" t="s">
        <v>267</v>
      </c>
      <c r="G188" s="218" t="s">
        <v>248</v>
      </c>
      <c r="H188" s="219">
        <v>2</v>
      </c>
      <c r="I188" s="220"/>
      <c r="J188" s="221">
        <f>ROUND(I188*H188,2)</f>
        <v>0</v>
      </c>
      <c r="K188" s="217" t="s">
        <v>143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0.00156</v>
      </c>
      <c r="T188" s="225">
        <f>S188*H188</f>
        <v>0.0031199999999999999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249</v>
      </c>
      <c r="AT188" s="226" t="s">
        <v>139</v>
      </c>
      <c r="AU188" s="226" t="s">
        <v>79</v>
      </c>
      <c r="AY188" s="20" t="s">
        <v>136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249</v>
      </c>
      <c r="BM188" s="226" t="s">
        <v>268</v>
      </c>
    </row>
    <row r="189" s="2" customFormat="1">
      <c r="A189" s="41"/>
      <c r="B189" s="42"/>
      <c r="C189" s="43"/>
      <c r="D189" s="228" t="s">
        <v>146</v>
      </c>
      <c r="E189" s="43"/>
      <c r="F189" s="229" t="s">
        <v>269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146</v>
      </c>
      <c r="AU189" s="20" t="s">
        <v>79</v>
      </c>
    </row>
    <row r="190" s="13" customFormat="1">
      <c r="A190" s="13"/>
      <c r="B190" s="233"/>
      <c r="C190" s="234"/>
      <c r="D190" s="235" t="s">
        <v>148</v>
      </c>
      <c r="E190" s="236" t="s">
        <v>19</v>
      </c>
      <c r="F190" s="237" t="s">
        <v>270</v>
      </c>
      <c r="G190" s="234"/>
      <c r="H190" s="238">
        <v>2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148</v>
      </c>
      <c r="AU190" s="244" t="s">
        <v>79</v>
      </c>
      <c r="AV190" s="13" t="s">
        <v>79</v>
      </c>
      <c r="AW190" s="13" t="s">
        <v>32</v>
      </c>
      <c r="AX190" s="13" t="s">
        <v>70</v>
      </c>
      <c r="AY190" s="244" t="s">
        <v>136</v>
      </c>
    </row>
    <row r="191" s="14" customFormat="1">
      <c r="A191" s="14"/>
      <c r="B191" s="245"/>
      <c r="C191" s="246"/>
      <c r="D191" s="235" t="s">
        <v>148</v>
      </c>
      <c r="E191" s="247" t="s">
        <v>19</v>
      </c>
      <c r="F191" s="248" t="s">
        <v>152</v>
      </c>
      <c r="G191" s="246"/>
      <c r="H191" s="249">
        <v>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148</v>
      </c>
      <c r="AU191" s="255" t="s">
        <v>79</v>
      </c>
      <c r="AV191" s="14" t="s">
        <v>144</v>
      </c>
      <c r="AW191" s="14" t="s">
        <v>32</v>
      </c>
      <c r="AX191" s="14" t="s">
        <v>77</v>
      </c>
      <c r="AY191" s="255" t="s">
        <v>136</v>
      </c>
    </row>
    <row r="192" s="12" customFormat="1" ht="22.8" customHeight="1">
      <c r="A192" s="12"/>
      <c r="B192" s="199"/>
      <c r="C192" s="200"/>
      <c r="D192" s="201" t="s">
        <v>69</v>
      </c>
      <c r="E192" s="213" t="s">
        <v>271</v>
      </c>
      <c r="F192" s="213" t="s">
        <v>272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SUM(P193:P196)</f>
        <v>0</v>
      </c>
      <c r="Q192" s="207"/>
      <c r="R192" s="208">
        <f>SUM(R193:R196)</f>
        <v>0.00010399999999999999</v>
      </c>
      <c r="S192" s="207"/>
      <c r="T192" s="209">
        <f>SUM(T193:T196)</f>
        <v>0.0042399999999999998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79</v>
      </c>
      <c r="AT192" s="211" t="s">
        <v>69</v>
      </c>
      <c r="AU192" s="211" t="s">
        <v>77</v>
      </c>
      <c r="AY192" s="210" t="s">
        <v>136</v>
      </c>
      <c r="BK192" s="212">
        <f>SUM(BK193:BK196)</f>
        <v>0</v>
      </c>
    </row>
    <row r="193" s="2" customFormat="1" ht="16.5" customHeight="1">
      <c r="A193" s="41"/>
      <c r="B193" s="42"/>
      <c r="C193" s="215" t="s">
        <v>273</v>
      </c>
      <c r="D193" s="215" t="s">
        <v>139</v>
      </c>
      <c r="E193" s="216" t="s">
        <v>274</v>
      </c>
      <c r="F193" s="217" t="s">
        <v>275</v>
      </c>
      <c r="G193" s="218" t="s">
        <v>189</v>
      </c>
      <c r="H193" s="219">
        <v>4</v>
      </c>
      <c r="I193" s="220"/>
      <c r="J193" s="221">
        <f>ROUND(I193*H193,2)</f>
        <v>0</v>
      </c>
      <c r="K193" s="217" t="s">
        <v>143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2.5999999999999998E-05</v>
      </c>
      <c r="R193" s="224">
        <f>Q193*H193</f>
        <v>0.00010399999999999999</v>
      </c>
      <c r="S193" s="224">
        <v>0.00106</v>
      </c>
      <c r="T193" s="225">
        <f>S193*H193</f>
        <v>0.0042399999999999998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249</v>
      </c>
      <c r="AT193" s="226" t="s">
        <v>139</v>
      </c>
      <c r="AU193" s="226" t="s">
        <v>79</v>
      </c>
      <c r="AY193" s="20" t="s">
        <v>136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249</v>
      </c>
      <c r="BM193" s="226" t="s">
        <v>276</v>
      </c>
    </row>
    <row r="194" s="2" customFormat="1">
      <c r="A194" s="41"/>
      <c r="B194" s="42"/>
      <c r="C194" s="43"/>
      <c r="D194" s="228" t="s">
        <v>146</v>
      </c>
      <c r="E194" s="43"/>
      <c r="F194" s="229" t="s">
        <v>277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146</v>
      </c>
      <c r="AU194" s="20" t="s">
        <v>79</v>
      </c>
    </row>
    <row r="195" s="13" customFormat="1">
      <c r="A195" s="13"/>
      <c r="B195" s="233"/>
      <c r="C195" s="234"/>
      <c r="D195" s="235" t="s">
        <v>148</v>
      </c>
      <c r="E195" s="236" t="s">
        <v>19</v>
      </c>
      <c r="F195" s="237" t="s">
        <v>278</v>
      </c>
      <c r="G195" s="234"/>
      <c r="H195" s="238">
        <v>4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148</v>
      </c>
      <c r="AU195" s="244" t="s">
        <v>79</v>
      </c>
      <c r="AV195" s="13" t="s">
        <v>79</v>
      </c>
      <c r="AW195" s="13" t="s">
        <v>32</v>
      </c>
      <c r="AX195" s="13" t="s">
        <v>70</v>
      </c>
      <c r="AY195" s="244" t="s">
        <v>136</v>
      </c>
    </row>
    <row r="196" s="14" customFormat="1">
      <c r="A196" s="14"/>
      <c r="B196" s="245"/>
      <c r="C196" s="246"/>
      <c r="D196" s="235" t="s">
        <v>148</v>
      </c>
      <c r="E196" s="247" t="s">
        <v>19</v>
      </c>
      <c r="F196" s="248" t="s">
        <v>152</v>
      </c>
      <c r="G196" s="246"/>
      <c r="H196" s="249">
        <v>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148</v>
      </c>
      <c r="AU196" s="255" t="s">
        <v>79</v>
      </c>
      <c r="AV196" s="14" t="s">
        <v>144</v>
      </c>
      <c r="AW196" s="14" t="s">
        <v>32</v>
      </c>
      <c r="AX196" s="14" t="s">
        <v>77</v>
      </c>
      <c r="AY196" s="255" t="s">
        <v>136</v>
      </c>
    </row>
    <row r="197" s="12" customFormat="1" ht="22.8" customHeight="1">
      <c r="A197" s="12"/>
      <c r="B197" s="199"/>
      <c r="C197" s="200"/>
      <c r="D197" s="201" t="s">
        <v>69</v>
      </c>
      <c r="E197" s="213" t="s">
        <v>279</v>
      </c>
      <c r="F197" s="213" t="s">
        <v>280</v>
      </c>
      <c r="G197" s="200"/>
      <c r="H197" s="200"/>
      <c r="I197" s="203"/>
      <c r="J197" s="214">
        <f>BK197</f>
        <v>0</v>
      </c>
      <c r="K197" s="200"/>
      <c r="L197" s="205"/>
      <c r="M197" s="206"/>
      <c r="N197" s="207"/>
      <c r="O197" s="207"/>
      <c r="P197" s="208">
        <f>SUM(P198:P201)</f>
        <v>0</v>
      </c>
      <c r="Q197" s="207"/>
      <c r="R197" s="208">
        <f>SUM(R198:R201)</f>
        <v>4.0000000000000003E-05</v>
      </c>
      <c r="S197" s="207"/>
      <c r="T197" s="209">
        <f>SUM(T198:T201)</f>
        <v>0.0074400000000000004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79</v>
      </c>
      <c r="AT197" s="211" t="s">
        <v>69</v>
      </c>
      <c r="AU197" s="211" t="s">
        <v>77</v>
      </c>
      <c r="AY197" s="210" t="s">
        <v>136</v>
      </c>
      <c r="BK197" s="212">
        <f>SUM(BK198:BK201)</f>
        <v>0</v>
      </c>
    </row>
    <row r="198" s="2" customFormat="1" ht="16.5" customHeight="1">
      <c r="A198" s="41"/>
      <c r="B198" s="42"/>
      <c r="C198" s="215" t="s">
        <v>281</v>
      </c>
      <c r="D198" s="215" t="s">
        <v>139</v>
      </c>
      <c r="E198" s="216" t="s">
        <v>282</v>
      </c>
      <c r="F198" s="217" t="s">
        <v>283</v>
      </c>
      <c r="G198" s="218" t="s">
        <v>284</v>
      </c>
      <c r="H198" s="219">
        <v>2</v>
      </c>
      <c r="I198" s="220"/>
      <c r="J198" s="221">
        <f>ROUND(I198*H198,2)</f>
        <v>0</v>
      </c>
      <c r="K198" s="217" t="s">
        <v>143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2.0000000000000002E-05</v>
      </c>
      <c r="R198" s="224">
        <f>Q198*H198</f>
        <v>4.0000000000000003E-05</v>
      </c>
      <c r="S198" s="224">
        <v>0.0037200000000000002</v>
      </c>
      <c r="T198" s="225">
        <f>S198*H198</f>
        <v>0.0074400000000000004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249</v>
      </c>
      <c r="AT198" s="226" t="s">
        <v>139</v>
      </c>
      <c r="AU198" s="226" t="s">
        <v>79</v>
      </c>
      <c r="AY198" s="20" t="s">
        <v>136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249</v>
      </c>
      <c r="BM198" s="226" t="s">
        <v>285</v>
      </c>
    </row>
    <row r="199" s="2" customFormat="1">
      <c r="A199" s="41"/>
      <c r="B199" s="42"/>
      <c r="C199" s="43"/>
      <c r="D199" s="228" t="s">
        <v>146</v>
      </c>
      <c r="E199" s="43"/>
      <c r="F199" s="229" t="s">
        <v>286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146</v>
      </c>
      <c r="AU199" s="20" t="s">
        <v>79</v>
      </c>
    </row>
    <row r="200" s="13" customFormat="1">
      <c r="A200" s="13"/>
      <c r="B200" s="233"/>
      <c r="C200" s="234"/>
      <c r="D200" s="235" t="s">
        <v>148</v>
      </c>
      <c r="E200" s="236" t="s">
        <v>19</v>
      </c>
      <c r="F200" s="237" t="s">
        <v>287</v>
      </c>
      <c r="G200" s="234"/>
      <c r="H200" s="238">
        <v>2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148</v>
      </c>
      <c r="AU200" s="244" t="s">
        <v>79</v>
      </c>
      <c r="AV200" s="13" t="s">
        <v>79</v>
      </c>
      <c r="AW200" s="13" t="s">
        <v>32</v>
      </c>
      <c r="AX200" s="13" t="s">
        <v>70</v>
      </c>
      <c r="AY200" s="244" t="s">
        <v>136</v>
      </c>
    </row>
    <row r="201" s="14" customFormat="1">
      <c r="A201" s="14"/>
      <c r="B201" s="245"/>
      <c r="C201" s="246"/>
      <c r="D201" s="235" t="s">
        <v>148</v>
      </c>
      <c r="E201" s="247" t="s">
        <v>19</v>
      </c>
      <c r="F201" s="248" t="s">
        <v>152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148</v>
      </c>
      <c r="AU201" s="255" t="s">
        <v>79</v>
      </c>
      <c r="AV201" s="14" t="s">
        <v>144</v>
      </c>
      <c r="AW201" s="14" t="s">
        <v>32</v>
      </c>
      <c r="AX201" s="14" t="s">
        <v>77</v>
      </c>
      <c r="AY201" s="255" t="s">
        <v>136</v>
      </c>
    </row>
    <row r="202" s="12" customFormat="1" ht="22.8" customHeight="1">
      <c r="A202" s="12"/>
      <c r="B202" s="199"/>
      <c r="C202" s="200"/>
      <c r="D202" s="201" t="s">
        <v>69</v>
      </c>
      <c r="E202" s="213" t="s">
        <v>288</v>
      </c>
      <c r="F202" s="213" t="s">
        <v>289</v>
      </c>
      <c r="G202" s="200"/>
      <c r="H202" s="200"/>
      <c r="I202" s="203"/>
      <c r="J202" s="214">
        <f>BK202</f>
        <v>0</v>
      </c>
      <c r="K202" s="200"/>
      <c r="L202" s="205"/>
      <c r="M202" s="206"/>
      <c r="N202" s="207"/>
      <c r="O202" s="207"/>
      <c r="P202" s="208">
        <f>SUM(P203:P208)</f>
        <v>0</v>
      </c>
      <c r="Q202" s="207"/>
      <c r="R202" s="208">
        <f>SUM(R203:R208)</f>
        <v>0.0001752</v>
      </c>
      <c r="S202" s="207"/>
      <c r="T202" s="209">
        <f>SUM(T203:T208)</f>
        <v>0.052860000000000004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0" t="s">
        <v>79</v>
      </c>
      <c r="AT202" s="211" t="s">
        <v>69</v>
      </c>
      <c r="AU202" s="211" t="s">
        <v>77</v>
      </c>
      <c r="AY202" s="210" t="s">
        <v>136</v>
      </c>
      <c r="BK202" s="212">
        <f>SUM(BK203:BK208)</f>
        <v>0</v>
      </c>
    </row>
    <row r="203" s="2" customFormat="1" ht="16.5" customHeight="1">
      <c r="A203" s="41"/>
      <c r="B203" s="42"/>
      <c r="C203" s="215" t="s">
        <v>290</v>
      </c>
      <c r="D203" s="215" t="s">
        <v>139</v>
      </c>
      <c r="E203" s="216" t="s">
        <v>291</v>
      </c>
      <c r="F203" s="217" t="s">
        <v>292</v>
      </c>
      <c r="G203" s="218" t="s">
        <v>284</v>
      </c>
      <c r="H203" s="219">
        <v>2</v>
      </c>
      <c r="I203" s="220"/>
      <c r="J203" s="221">
        <f>ROUND(I203*H203,2)</f>
        <v>0</v>
      </c>
      <c r="K203" s="217" t="s">
        <v>143</v>
      </c>
      <c r="L203" s="47"/>
      <c r="M203" s="222" t="s">
        <v>19</v>
      </c>
      <c r="N203" s="223" t="s">
        <v>41</v>
      </c>
      <c r="O203" s="87"/>
      <c r="P203" s="224">
        <f>O203*H203</f>
        <v>0</v>
      </c>
      <c r="Q203" s="224">
        <v>7.6000000000000004E-05</v>
      </c>
      <c r="R203" s="224">
        <f>Q203*H203</f>
        <v>0.00015200000000000001</v>
      </c>
      <c r="S203" s="224">
        <v>0.024930000000000001</v>
      </c>
      <c r="T203" s="225">
        <f>S203*H203</f>
        <v>0.049860000000000002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249</v>
      </c>
      <c r="AT203" s="226" t="s">
        <v>139</v>
      </c>
      <c r="AU203" s="226" t="s">
        <v>79</v>
      </c>
      <c r="AY203" s="20" t="s">
        <v>136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249</v>
      </c>
      <c r="BM203" s="226" t="s">
        <v>293</v>
      </c>
    </row>
    <row r="204" s="2" customFormat="1">
      <c r="A204" s="41"/>
      <c r="B204" s="42"/>
      <c r="C204" s="43"/>
      <c r="D204" s="228" t="s">
        <v>146</v>
      </c>
      <c r="E204" s="43"/>
      <c r="F204" s="229" t="s">
        <v>294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146</v>
      </c>
      <c r="AU204" s="20" t="s">
        <v>79</v>
      </c>
    </row>
    <row r="205" s="13" customFormat="1">
      <c r="A205" s="13"/>
      <c r="B205" s="233"/>
      <c r="C205" s="234"/>
      <c r="D205" s="235" t="s">
        <v>148</v>
      </c>
      <c r="E205" s="236" t="s">
        <v>19</v>
      </c>
      <c r="F205" s="237" t="s">
        <v>287</v>
      </c>
      <c r="G205" s="234"/>
      <c r="H205" s="238">
        <v>2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148</v>
      </c>
      <c r="AU205" s="244" t="s">
        <v>79</v>
      </c>
      <c r="AV205" s="13" t="s">
        <v>79</v>
      </c>
      <c r="AW205" s="13" t="s">
        <v>32</v>
      </c>
      <c r="AX205" s="13" t="s">
        <v>70</v>
      </c>
      <c r="AY205" s="244" t="s">
        <v>136</v>
      </c>
    </row>
    <row r="206" s="14" customFormat="1">
      <c r="A206" s="14"/>
      <c r="B206" s="245"/>
      <c r="C206" s="246"/>
      <c r="D206" s="235" t="s">
        <v>148</v>
      </c>
      <c r="E206" s="247" t="s">
        <v>19</v>
      </c>
      <c r="F206" s="248" t="s">
        <v>152</v>
      </c>
      <c r="G206" s="246"/>
      <c r="H206" s="249">
        <v>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148</v>
      </c>
      <c r="AU206" s="255" t="s">
        <v>79</v>
      </c>
      <c r="AV206" s="14" t="s">
        <v>144</v>
      </c>
      <c r="AW206" s="14" t="s">
        <v>32</v>
      </c>
      <c r="AX206" s="14" t="s">
        <v>77</v>
      </c>
      <c r="AY206" s="255" t="s">
        <v>136</v>
      </c>
    </row>
    <row r="207" s="2" customFormat="1" ht="16.5" customHeight="1">
      <c r="A207" s="41"/>
      <c r="B207" s="42"/>
      <c r="C207" s="215" t="s">
        <v>295</v>
      </c>
      <c r="D207" s="215" t="s">
        <v>139</v>
      </c>
      <c r="E207" s="216" t="s">
        <v>296</v>
      </c>
      <c r="F207" s="217" t="s">
        <v>297</v>
      </c>
      <c r="G207" s="218" t="s">
        <v>284</v>
      </c>
      <c r="H207" s="219">
        <v>4</v>
      </c>
      <c r="I207" s="220"/>
      <c r="J207" s="221">
        <f>ROUND(I207*H207,2)</f>
        <v>0</v>
      </c>
      <c r="K207" s="217" t="s">
        <v>143</v>
      </c>
      <c r="L207" s="47"/>
      <c r="M207" s="222" t="s">
        <v>19</v>
      </c>
      <c r="N207" s="223" t="s">
        <v>41</v>
      </c>
      <c r="O207" s="87"/>
      <c r="P207" s="224">
        <f>O207*H207</f>
        <v>0</v>
      </c>
      <c r="Q207" s="224">
        <v>5.8000000000000004E-06</v>
      </c>
      <c r="R207" s="224">
        <f>Q207*H207</f>
        <v>2.3200000000000001E-05</v>
      </c>
      <c r="S207" s="224">
        <v>0.00075000000000000002</v>
      </c>
      <c r="T207" s="225">
        <f>S207*H207</f>
        <v>0.0030000000000000001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249</v>
      </c>
      <c r="AT207" s="226" t="s">
        <v>139</v>
      </c>
      <c r="AU207" s="226" t="s">
        <v>79</v>
      </c>
      <c r="AY207" s="20" t="s">
        <v>136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249</v>
      </c>
      <c r="BM207" s="226" t="s">
        <v>298</v>
      </c>
    </row>
    <row r="208" s="2" customFormat="1">
      <c r="A208" s="41"/>
      <c r="B208" s="42"/>
      <c r="C208" s="43"/>
      <c r="D208" s="228" t="s">
        <v>146</v>
      </c>
      <c r="E208" s="43"/>
      <c r="F208" s="229" t="s">
        <v>299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146</v>
      </c>
      <c r="AU208" s="20" t="s">
        <v>79</v>
      </c>
    </row>
    <row r="209" s="12" customFormat="1" ht="22.8" customHeight="1">
      <c r="A209" s="12"/>
      <c r="B209" s="199"/>
      <c r="C209" s="200"/>
      <c r="D209" s="201" t="s">
        <v>69</v>
      </c>
      <c r="E209" s="213" t="s">
        <v>300</v>
      </c>
      <c r="F209" s="213" t="s">
        <v>301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SUM(P210:P223)</f>
        <v>0</v>
      </c>
      <c r="Q209" s="207"/>
      <c r="R209" s="208">
        <f>SUM(R210:R223)</f>
        <v>0</v>
      </c>
      <c r="S209" s="207"/>
      <c r="T209" s="209">
        <f>SUM(T210:T223)</f>
        <v>0.47400000000000003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79</v>
      </c>
      <c r="AT209" s="211" t="s">
        <v>69</v>
      </c>
      <c r="AU209" s="211" t="s">
        <v>77</v>
      </c>
      <c r="AY209" s="210" t="s">
        <v>136</v>
      </c>
      <c r="BK209" s="212">
        <f>SUM(BK210:BK223)</f>
        <v>0</v>
      </c>
    </row>
    <row r="210" s="2" customFormat="1" ht="16.5" customHeight="1">
      <c r="A210" s="41"/>
      <c r="B210" s="42"/>
      <c r="C210" s="215" t="s">
        <v>7</v>
      </c>
      <c r="D210" s="215" t="s">
        <v>139</v>
      </c>
      <c r="E210" s="216" t="s">
        <v>302</v>
      </c>
      <c r="F210" s="217" t="s">
        <v>303</v>
      </c>
      <c r="G210" s="218" t="s">
        <v>284</v>
      </c>
      <c r="H210" s="219">
        <v>12</v>
      </c>
      <c r="I210" s="220"/>
      <c r="J210" s="221">
        <f>ROUND(I210*H210,2)</f>
        <v>0</v>
      </c>
      <c r="K210" s="217" t="s">
        <v>143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0.001</v>
      </c>
      <c r="T210" s="225">
        <f>S210*H210</f>
        <v>0.012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249</v>
      </c>
      <c r="AT210" s="226" t="s">
        <v>139</v>
      </c>
      <c r="AU210" s="226" t="s">
        <v>79</v>
      </c>
      <c r="AY210" s="20" t="s">
        <v>136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249</v>
      </c>
      <c r="BM210" s="226" t="s">
        <v>304</v>
      </c>
    </row>
    <row r="211" s="2" customFormat="1">
      <c r="A211" s="41"/>
      <c r="B211" s="42"/>
      <c r="C211" s="43"/>
      <c r="D211" s="228" t="s">
        <v>146</v>
      </c>
      <c r="E211" s="43"/>
      <c r="F211" s="229" t="s">
        <v>305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146</v>
      </c>
      <c r="AU211" s="20" t="s">
        <v>79</v>
      </c>
    </row>
    <row r="212" s="13" customFormat="1">
      <c r="A212" s="13"/>
      <c r="B212" s="233"/>
      <c r="C212" s="234"/>
      <c r="D212" s="235" t="s">
        <v>148</v>
      </c>
      <c r="E212" s="236" t="s">
        <v>19</v>
      </c>
      <c r="F212" s="237" t="s">
        <v>306</v>
      </c>
      <c r="G212" s="234"/>
      <c r="H212" s="238">
        <v>1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148</v>
      </c>
      <c r="AU212" s="244" t="s">
        <v>79</v>
      </c>
      <c r="AV212" s="13" t="s">
        <v>79</v>
      </c>
      <c r="AW212" s="13" t="s">
        <v>32</v>
      </c>
      <c r="AX212" s="13" t="s">
        <v>70</v>
      </c>
      <c r="AY212" s="244" t="s">
        <v>136</v>
      </c>
    </row>
    <row r="213" s="13" customFormat="1">
      <c r="A213" s="13"/>
      <c r="B213" s="233"/>
      <c r="C213" s="234"/>
      <c r="D213" s="235" t="s">
        <v>148</v>
      </c>
      <c r="E213" s="236" t="s">
        <v>19</v>
      </c>
      <c r="F213" s="237" t="s">
        <v>307</v>
      </c>
      <c r="G213" s="234"/>
      <c r="H213" s="238">
        <v>11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148</v>
      </c>
      <c r="AU213" s="244" t="s">
        <v>79</v>
      </c>
      <c r="AV213" s="13" t="s">
        <v>79</v>
      </c>
      <c r="AW213" s="13" t="s">
        <v>32</v>
      </c>
      <c r="AX213" s="13" t="s">
        <v>70</v>
      </c>
      <c r="AY213" s="244" t="s">
        <v>136</v>
      </c>
    </row>
    <row r="214" s="14" customFormat="1">
      <c r="A214" s="14"/>
      <c r="B214" s="245"/>
      <c r="C214" s="246"/>
      <c r="D214" s="235" t="s">
        <v>148</v>
      </c>
      <c r="E214" s="247" t="s">
        <v>19</v>
      </c>
      <c r="F214" s="248" t="s">
        <v>152</v>
      </c>
      <c r="G214" s="246"/>
      <c r="H214" s="249">
        <v>12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148</v>
      </c>
      <c r="AU214" s="255" t="s">
        <v>79</v>
      </c>
      <c r="AV214" s="14" t="s">
        <v>144</v>
      </c>
      <c r="AW214" s="14" t="s">
        <v>32</v>
      </c>
      <c r="AX214" s="14" t="s">
        <v>77</v>
      </c>
      <c r="AY214" s="255" t="s">
        <v>136</v>
      </c>
    </row>
    <row r="215" s="2" customFormat="1" ht="16.5" customHeight="1">
      <c r="A215" s="41"/>
      <c r="B215" s="42"/>
      <c r="C215" s="215" t="s">
        <v>308</v>
      </c>
      <c r="D215" s="215" t="s">
        <v>139</v>
      </c>
      <c r="E215" s="216" t="s">
        <v>309</v>
      </c>
      <c r="F215" s="217" t="s">
        <v>310</v>
      </c>
      <c r="G215" s="218" t="s">
        <v>284</v>
      </c>
      <c r="H215" s="219">
        <v>12</v>
      </c>
      <c r="I215" s="220"/>
      <c r="J215" s="221">
        <f>ROUND(I215*H215,2)</f>
        <v>0</v>
      </c>
      <c r="K215" s="217" t="s">
        <v>143</v>
      </c>
      <c r="L215" s="47"/>
      <c r="M215" s="222" t="s">
        <v>19</v>
      </c>
      <c r="N215" s="223" t="s">
        <v>41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0.024</v>
      </c>
      <c r="T215" s="225">
        <f>S215*H215</f>
        <v>0.28800000000000003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249</v>
      </c>
      <c r="AT215" s="226" t="s">
        <v>139</v>
      </c>
      <c r="AU215" s="226" t="s">
        <v>79</v>
      </c>
      <c r="AY215" s="20" t="s">
        <v>136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249</v>
      </c>
      <c r="BM215" s="226" t="s">
        <v>311</v>
      </c>
    </row>
    <row r="216" s="2" customFormat="1">
      <c r="A216" s="41"/>
      <c r="B216" s="42"/>
      <c r="C216" s="43"/>
      <c r="D216" s="228" t="s">
        <v>146</v>
      </c>
      <c r="E216" s="43"/>
      <c r="F216" s="229" t="s">
        <v>312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146</v>
      </c>
      <c r="AU216" s="20" t="s">
        <v>79</v>
      </c>
    </row>
    <row r="217" s="13" customFormat="1">
      <c r="A217" s="13"/>
      <c r="B217" s="233"/>
      <c r="C217" s="234"/>
      <c r="D217" s="235" t="s">
        <v>148</v>
      </c>
      <c r="E217" s="236" t="s">
        <v>19</v>
      </c>
      <c r="F217" s="237" t="s">
        <v>313</v>
      </c>
      <c r="G217" s="234"/>
      <c r="H217" s="238">
        <v>1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148</v>
      </c>
      <c r="AU217" s="244" t="s">
        <v>79</v>
      </c>
      <c r="AV217" s="13" t="s">
        <v>79</v>
      </c>
      <c r="AW217" s="13" t="s">
        <v>32</v>
      </c>
      <c r="AX217" s="13" t="s">
        <v>70</v>
      </c>
      <c r="AY217" s="244" t="s">
        <v>136</v>
      </c>
    </row>
    <row r="218" s="13" customFormat="1">
      <c r="A218" s="13"/>
      <c r="B218" s="233"/>
      <c r="C218" s="234"/>
      <c r="D218" s="235" t="s">
        <v>148</v>
      </c>
      <c r="E218" s="236" t="s">
        <v>19</v>
      </c>
      <c r="F218" s="237" t="s">
        <v>314</v>
      </c>
      <c r="G218" s="234"/>
      <c r="H218" s="238">
        <v>11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148</v>
      </c>
      <c r="AU218" s="244" t="s">
        <v>79</v>
      </c>
      <c r="AV218" s="13" t="s">
        <v>79</v>
      </c>
      <c r="AW218" s="13" t="s">
        <v>32</v>
      </c>
      <c r="AX218" s="13" t="s">
        <v>70</v>
      </c>
      <c r="AY218" s="244" t="s">
        <v>136</v>
      </c>
    </row>
    <row r="219" s="14" customFormat="1">
      <c r="A219" s="14"/>
      <c r="B219" s="245"/>
      <c r="C219" s="246"/>
      <c r="D219" s="235" t="s">
        <v>148</v>
      </c>
      <c r="E219" s="247" t="s">
        <v>19</v>
      </c>
      <c r="F219" s="248" t="s">
        <v>152</v>
      </c>
      <c r="G219" s="246"/>
      <c r="H219" s="249">
        <v>12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148</v>
      </c>
      <c r="AU219" s="255" t="s">
        <v>79</v>
      </c>
      <c r="AV219" s="14" t="s">
        <v>144</v>
      </c>
      <c r="AW219" s="14" t="s">
        <v>32</v>
      </c>
      <c r="AX219" s="14" t="s">
        <v>77</v>
      </c>
      <c r="AY219" s="255" t="s">
        <v>136</v>
      </c>
    </row>
    <row r="220" s="2" customFormat="1" ht="24.15" customHeight="1">
      <c r="A220" s="41"/>
      <c r="B220" s="42"/>
      <c r="C220" s="215" t="s">
        <v>315</v>
      </c>
      <c r="D220" s="215" t="s">
        <v>139</v>
      </c>
      <c r="E220" s="216" t="s">
        <v>316</v>
      </c>
      <c r="F220" s="217" t="s">
        <v>317</v>
      </c>
      <c r="G220" s="218" t="s">
        <v>284</v>
      </c>
      <c r="H220" s="219">
        <v>1</v>
      </c>
      <c r="I220" s="220"/>
      <c r="J220" s="221">
        <f>ROUND(I220*H220,2)</f>
        <v>0</v>
      </c>
      <c r="K220" s="217" t="s">
        <v>143</v>
      </c>
      <c r="L220" s="47"/>
      <c r="M220" s="222" t="s">
        <v>19</v>
      </c>
      <c r="N220" s="223" t="s">
        <v>41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0.17399999999999999</v>
      </c>
      <c r="T220" s="225">
        <f>S220*H220</f>
        <v>0.17399999999999999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249</v>
      </c>
      <c r="AT220" s="226" t="s">
        <v>139</v>
      </c>
      <c r="AU220" s="226" t="s">
        <v>79</v>
      </c>
      <c r="AY220" s="20" t="s">
        <v>136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249</v>
      </c>
      <c r="BM220" s="226" t="s">
        <v>318</v>
      </c>
    </row>
    <row r="221" s="2" customFormat="1">
      <c r="A221" s="41"/>
      <c r="B221" s="42"/>
      <c r="C221" s="43"/>
      <c r="D221" s="228" t="s">
        <v>146</v>
      </c>
      <c r="E221" s="43"/>
      <c r="F221" s="229" t="s">
        <v>319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146</v>
      </c>
      <c r="AU221" s="20" t="s">
        <v>79</v>
      </c>
    </row>
    <row r="222" s="13" customFormat="1">
      <c r="A222" s="13"/>
      <c r="B222" s="233"/>
      <c r="C222" s="234"/>
      <c r="D222" s="235" t="s">
        <v>148</v>
      </c>
      <c r="E222" s="236" t="s">
        <v>19</v>
      </c>
      <c r="F222" s="237" t="s">
        <v>320</v>
      </c>
      <c r="G222" s="234"/>
      <c r="H222" s="238">
        <v>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148</v>
      </c>
      <c r="AU222" s="244" t="s">
        <v>79</v>
      </c>
      <c r="AV222" s="13" t="s">
        <v>79</v>
      </c>
      <c r="AW222" s="13" t="s">
        <v>32</v>
      </c>
      <c r="AX222" s="13" t="s">
        <v>70</v>
      </c>
      <c r="AY222" s="244" t="s">
        <v>136</v>
      </c>
    </row>
    <row r="223" s="14" customFormat="1">
      <c r="A223" s="14"/>
      <c r="B223" s="245"/>
      <c r="C223" s="246"/>
      <c r="D223" s="235" t="s">
        <v>148</v>
      </c>
      <c r="E223" s="247" t="s">
        <v>19</v>
      </c>
      <c r="F223" s="248" t="s">
        <v>152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148</v>
      </c>
      <c r="AU223" s="255" t="s">
        <v>79</v>
      </c>
      <c r="AV223" s="14" t="s">
        <v>144</v>
      </c>
      <c r="AW223" s="14" t="s">
        <v>32</v>
      </c>
      <c r="AX223" s="14" t="s">
        <v>77</v>
      </c>
      <c r="AY223" s="255" t="s">
        <v>136</v>
      </c>
    </row>
    <row r="224" s="12" customFormat="1" ht="22.8" customHeight="1">
      <c r="A224" s="12"/>
      <c r="B224" s="199"/>
      <c r="C224" s="200"/>
      <c r="D224" s="201" t="s">
        <v>69</v>
      </c>
      <c r="E224" s="213" t="s">
        <v>321</v>
      </c>
      <c r="F224" s="213" t="s">
        <v>322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SUM(P225:P241)</f>
        <v>0</v>
      </c>
      <c r="Q224" s="207"/>
      <c r="R224" s="208">
        <f>SUM(R225:R241)</f>
        <v>0</v>
      </c>
      <c r="S224" s="207"/>
      <c r="T224" s="209">
        <f>SUM(T225:T241)</f>
        <v>5.8190439999999999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79</v>
      </c>
      <c r="AT224" s="211" t="s">
        <v>69</v>
      </c>
      <c r="AU224" s="211" t="s">
        <v>77</v>
      </c>
      <c r="AY224" s="210" t="s">
        <v>136</v>
      </c>
      <c r="BK224" s="212">
        <f>SUM(BK225:BK241)</f>
        <v>0</v>
      </c>
    </row>
    <row r="225" s="2" customFormat="1" ht="16.5" customHeight="1">
      <c r="A225" s="41"/>
      <c r="B225" s="42"/>
      <c r="C225" s="215" t="s">
        <v>323</v>
      </c>
      <c r="D225" s="215" t="s">
        <v>139</v>
      </c>
      <c r="E225" s="216" t="s">
        <v>324</v>
      </c>
      <c r="F225" s="217" t="s">
        <v>325</v>
      </c>
      <c r="G225" s="218" t="s">
        <v>189</v>
      </c>
      <c r="H225" s="219">
        <v>70.599999999999994</v>
      </c>
      <c r="I225" s="220"/>
      <c r="J225" s="221">
        <f>ROUND(I225*H225,2)</f>
        <v>0</v>
      </c>
      <c r="K225" s="217" t="s">
        <v>143</v>
      </c>
      <c r="L225" s="47"/>
      <c r="M225" s="222" t="s">
        <v>19</v>
      </c>
      <c r="N225" s="223" t="s">
        <v>41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0.01174</v>
      </c>
      <c r="T225" s="225">
        <f>S225*H225</f>
        <v>0.82884399999999991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249</v>
      </c>
      <c r="AT225" s="226" t="s">
        <v>139</v>
      </c>
      <c r="AU225" s="226" t="s">
        <v>79</v>
      </c>
      <c r="AY225" s="20" t="s">
        <v>136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249</v>
      </c>
      <c r="BM225" s="226" t="s">
        <v>326</v>
      </c>
    </row>
    <row r="226" s="2" customFormat="1">
      <c r="A226" s="41"/>
      <c r="B226" s="42"/>
      <c r="C226" s="43"/>
      <c r="D226" s="228" t="s">
        <v>146</v>
      </c>
      <c r="E226" s="43"/>
      <c r="F226" s="229" t="s">
        <v>327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146</v>
      </c>
      <c r="AU226" s="20" t="s">
        <v>79</v>
      </c>
    </row>
    <row r="227" s="15" customFormat="1">
      <c r="A227" s="15"/>
      <c r="B227" s="256"/>
      <c r="C227" s="257"/>
      <c r="D227" s="235" t="s">
        <v>148</v>
      </c>
      <c r="E227" s="258" t="s">
        <v>19</v>
      </c>
      <c r="F227" s="259" t="s">
        <v>328</v>
      </c>
      <c r="G227" s="257"/>
      <c r="H227" s="258" t="s">
        <v>19</v>
      </c>
      <c r="I227" s="260"/>
      <c r="J227" s="257"/>
      <c r="K227" s="257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148</v>
      </c>
      <c r="AU227" s="265" t="s">
        <v>79</v>
      </c>
      <c r="AV227" s="15" t="s">
        <v>77</v>
      </c>
      <c r="AW227" s="15" t="s">
        <v>32</v>
      </c>
      <c r="AX227" s="15" t="s">
        <v>70</v>
      </c>
      <c r="AY227" s="265" t="s">
        <v>136</v>
      </c>
    </row>
    <row r="228" s="13" customFormat="1">
      <c r="A228" s="13"/>
      <c r="B228" s="233"/>
      <c r="C228" s="234"/>
      <c r="D228" s="235" t="s">
        <v>148</v>
      </c>
      <c r="E228" s="236" t="s">
        <v>19</v>
      </c>
      <c r="F228" s="237" t="s">
        <v>329</v>
      </c>
      <c r="G228" s="234"/>
      <c r="H228" s="238">
        <v>2.5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148</v>
      </c>
      <c r="AU228" s="244" t="s">
        <v>79</v>
      </c>
      <c r="AV228" s="13" t="s">
        <v>79</v>
      </c>
      <c r="AW228" s="13" t="s">
        <v>32</v>
      </c>
      <c r="AX228" s="13" t="s">
        <v>70</v>
      </c>
      <c r="AY228" s="244" t="s">
        <v>136</v>
      </c>
    </row>
    <row r="229" s="13" customFormat="1">
      <c r="A229" s="13"/>
      <c r="B229" s="233"/>
      <c r="C229" s="234"/>
      <c r="D229" s="235" t="s">
        <v>148</v>
      </c>
      <c r="E229" s="236" t="s">
        <v>19</v>
      </c>
      <c r="F229" s="237" t="s">
        <v>330</v>
      </c>
      <c r="G229" s="234"/>
      <c r="H229" s="238">
        <v>0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148</v>
      </c>
      <c r="AU229" s="244" t="s">
        <v>79</v>
      </c>
      <c r="AV229" s="13" t="s">
        <v>79</v>
      </c>
      <c r="AW229" s="13" t="s">
        <v>32</v>
      </c>
      <c r="AX229" s="13" t="s">
        <v>70</v>
      </c>
      <c r="AY229" s="244" t="s">
        <v>136</v>
      </c>
    </row>
    <row r="230" s="13" customFormat="1">
      <c r="A230" s="13"/>
      <c r="B230" s="233"/>
      <c r="C230" s="234"/>
      <c r="D230" s="235" t="s">
        <v>148</v>
      </c>
      <c r="E230" s="236" t="s">
        <v>19</v>
      </c>
      <c r="F230" s="237" t="s">
        <v>331</v>
      </c>
      <c r="G230" s="234"/>
      <c r="H230" s="238">
        <v>10.5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148</v>
      </c>
      <c r="AU230" s="244" t="s">
        <v>79</v>
      </c>
      <c r="AV230" s="13" t="s">
        <v>79</v>
      </c>
      <c r="AW230" s="13" t="s">
        <v>32</v>
      </c>
      <c r="AX230" s="13" t="s">
        <v>70</v>
      </c>
      <c r="AY230" s="244" t="s">
        <v>136</v>
      </c>
    </row>
    <row r="231" s="13" customFormat="1">
      <c r="A231" s="13"/>
      <c r="B231" s="233"/>
      <c r="C231" s="234"/>
      <c r="D231" s="235" t="s">
        <v>148</v>
      </c>
      <c r="E231" s="236" t="s">
        <v>19</v>
      </c>
      <c r="F231" s="237" t="s">
        <v>332</v>
      </c>
      <c r="G231" s="234"/>
      <c r="H231" s="238">
        <v>9.4000000000000004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148</v>
      </c>
      <c r="AU231" s="244" t="s">
        <v>79</v>
      </c>
      <c r="AV231" s="13" t="s">
        <v>79</v>
      </c>
      <c r="AW231" s="13" t="s">
        <v>32</v>
      </c>
      <c r="AX231" s="13" t="s">
        <v>70</v>
      </c>
      <c r="AY231" s="244" t="s">
        <v>136</v>
      </c>
    </row>
    <row r="232" s="13" customFormat="1">
      <c r="A232" s="13"/>
      <c r="B232" s="233"/>
      <c r="C232" s="234"/>
      <c r="D232" s="235" t="s">
        <v>148</v>
      </c>
      <c r="E232" s="236" t="s">
        <v>19</v>
      </c>
      <c r="F232" s="237" t="s">
        <v>333</v>
      </c>
      <c r="G232" s="234"/>
      <c r="H232" s="238">
        <v>0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148</v>
      </c>
      <c r="AU232" s="244" t="s">
        <v>79</v>
      </c>
      <c r="AV232" s="13" t="s">
        <v>79</v>
      </c>
      <c r="AW232" s="13" t="s">
        <v>32</v>
      </c>
      <c r="AX232" s="13" t="s">
        <v>70</v>
      </c>
      <c r="AY232" s="244" t="s">
        <v>136</v>
      </c>
    </row>
    <row r="233" s="13" customFormat="1">
      <c r="A233" s="13"/>
      <c r="B233" s="233"/>
      <c r="C233" s="234"/>
      <c r="D233" s="235" t="s">
        <v>148</v>
      </c>
      <c r="E233" s="236" t="s">
        <v>19</v>
      </c>
      <c r="F233" s="237" t="s">
        <v>334</v>
      </c>
      <c r="G233" s="234"/>
      <c r="H233" s="238">
        <v>19.600000000000001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148</v>
      </c>
      <c r="AU233" s="244" t="s">
        <v>79</v>
      </c>
      <c r="AV233" s="13" t="s">
        <v>79</v>
      </c>
      <c r="AW233" s="13" t="s">
        <v>32</v>
      </c>
      <c r="AX233" s="13" t="s">
        <v>70</v>
      </c>
      <c r="AY233" s="244" t="s">
        <v>136</v>
      </c>
    </row>
    <row r="234" s="13" customFormat="1">
      <c r="A234" s="13"/>
      <c r="B234" s="233"/>
      <c r="C234" s="234"/>
      <c r="D234" s="235" t="s">
        <v>148</v>
      </c>
      <c r="E234" s="236" t="s">
        <v>19</v>
      </c>
      <c r="F234" s="237" t="s">
        <v>335</v>
      </c>
      <c r="G234" s="234"/>
      <c r="H234" s="238">
        <v>12.199999999999999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148</v>
      </c>
      <c r="AU234" s="244" t="s">
        <v>79</v>
      </c>
      <c r="AV234" s="13" t="s">
        <v>79</v>
      </c>
      <c r="AW234" s="13" t="s">
        <v>32</v>
      </c>
      <c r="AX234" s="13" t="s">
        <v>70</v>
      </c>
      <c r="AY234" s="244" t="s">
        <v>136</v>
      </c>
    </row>
    <row r="235" s="13" customFormat="1">
      <c r="A235" s="13"/>
      <c r="B235" s="233"/>
      <c r="C235" s="234"/>
      <c r="D235" s="235" t="s">
        <v>148</v>
      </c>
      <c r="E235" s="236" t="s">
        <v>19</v>
      </c>
      <c r="F235" s="237" t="s">
        <v>336</v>
      </c>
      <c r="G235" s="234"/>
      <c r="H235" s="238">
        <v>9.5999999999999996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148</v>
      </c>
      <c r="AU235" s="244" t="s">
        <v>79</v>
      </c>
      <c r="AV235" s="13" t="s">
        <v>79</v>
      </c>
      <c r="AW235" s="13" t="s">
        <v>32</v>
      </c>
      <c r="AX235" s="13" t="s">
        <v>70</v>
      </c>
      <c r="AY235" s="244" t="s">
        <v>136</v>
      </c>
    </row>
    <row r="236" s="13" customFormat="1">
      <c r="A236" s="13"/>
      <c r="B236" s="233"/>
      <c r="C236" s="234"/>
      <c r="D236" s="235" t="s">
        <v>148</v>
      </c>
      <c r="E236" s="236" t="s">
        <v>19</v>
      </c>
      <c r="F236" s="237" t="s">
        <v>337</v>
      </c>
      <c r="G236" s="234"/>
      <c r="H236" s="238">
        <v>6.7999999999999998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148</v>
      </c>
      <c r="AU236" s="244" t="s">
        <v>79</v>
      </c>
      <c r="AV236" s="13" t="s">
        <v>79</v>
      </c>
      <c r="AW236" s="13" t="s">
        <v>32</v>
      </c>
      <c r="AX236" s="13" t="s">
        <v>70</v>
      </c>
      <c r="AY236" s="244" t="s">
        <v>136</v>
      </c>
    </row>
    <row r="237" s="14" customFormat="1">
      <c r="A237" s="14"/>
      <c r="B237" s="245"/>
      <c r="C237" s="246"/>
      <c r="D237" s="235" t="s">
        <v>148</v>
      </c>
      <c r="E237" s="247" t="s">
        <v>19</v>
      </c>
      <c r="F237" s="248" t="s">
        <v>152</v>
      </c>
      <c r="G237" s="246"/>
      <c r="H237" s="249">
        <v>70.600000000000009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148</v>
      </c>
      <c r="AU237" s="255" t="s">
        <v>79</v>
      </c>
      <c r="AV237" s="14" t="s">
        <v>144</v>
      </c>
      <c r="AW237" s="14" t="s">
        <v>32</v>
      </c>
      <c r="AX237" s="14" t="s">
        <v>77</v>
      </c>
      <c r="AY237" s="255" t="s">
        <v>136</v>
      </c>
    </row>
    <row r="238" s="2" customFormat="1" ht="16.5" customHeight="1">
      <c r="A238" s="41"/>
      <c r="B238" s="42"/>
      <c r="C238" s="215" t="s">
        <v>338</v>
      </c>
      <c r="D238" s="215" t="s">
        <v>139</v>
      </c>
      <c r="E238" s="216" t="s">
        <v>339</v>
      </c>
      <c r="F238" s="217" t="s">
        <v>340</v>
      </c>
      <c r="G238" s="218" t="s">
        <v>142</v>
      </c>
      <c r="H238" s="219">
        <v>60</v>
      </c>
      <c r="I238" s="220"/>
      <c r="J238" s="221">
        <f>ROUND(I238*H238,2)</f>
        <v>0</v>
      </c>
      <c r="K238" s="217" t="s">
        <v>143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0.083169999999999994</v>
      </c>
      <c r="T238" s="225">
        <f>S238*H238</f>
        <v>4.9901999999999997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249</v>
      </c>
      <c r="AT238" s="226" t="s">
        <v>139</v>
      </c>
      <c r="AU238" s="226" t="s">
        <v>79</v>
      </c>
      <c r="AY238" s="20" t="s">
        <v>136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249</v>
      </c>
      <c r="BM238" s="226" t="s">
        <v>341</v>
      </c>
    </row>
    <row r="239" s="2" customFormat="1">
      <c r="A239" s="41"/>
      <c r="B239" s="42"/>
      <c r="C239" s="43"/>
      <c r="D239" s="228" t="s">
        <v>146</v>
      </c>
      <c r="E239" s="43"/>
      <c r="F239" s="229" t="s">
        <v>342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146</v>
      </c>
      <c r="AU239" s="20" t="s">
        <v>79</v>
      </c>
    </row>
    <row r="240" s="13" customFormat="1">
      <c r="A240" s="13"/>
      <c r="B240" s="233"/>
      <c r="C240" s="234"/>
      <c r="D240" s="235" t="s">
        <v>148</v>
      </c>
      <c r="E240" s="236" t="s">
        <v>19</v>
      </c>
      <c r="F240" s="237" t="s">
        <v>343</v>
      </c>
      <c r="G240" s="234"/>
      <c r="H240" s="238">
        <v>60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148</v>
      </c>
      <c r="AU240" s="244" t="s">
        <v>79</v>
      </c>
      <c r="AV240" s="13" t="s">
        <v>79</v>
      </c>
      <c r="AW240" s="13" t="s">
        <v>32</v>
      </c>
      <c r="AX240" s="13" t="s">
        <v>70</v>
      </c>
      <c r="AY240" s="244" t="s">
        <v>136</v>
      </c>
    </row>
    <row r="241" s="14" customFormat="1">
      <c r="A241" s="14"/>
      <c r="B241" s="245"/>
      <c r="C241" s="246"/>
      <c r="D241" s="235" t="s">
        <v>148</v>
      </c>
      <c r="E241" s="247" t="s">
        <v>19</v>
      </c>
      <c r="F241" s="248" t="s">
        <v>152</v>
      </c>
      <c r="G241" s="246"/>
      <c r="H241" s="249">
        <v>60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148</v>
      </c>
      <c r="AU241" s="255" t="s">
        <v>79</v>
      </c>
      <c r="AV241" s="14" t="s">
        <v>144</v>
      </c>
      <c r="AW241" s="14" t="s">
        <v>32</v>
      </c>
      <c r="AX241" s="14" t="s">
        <v>77</v>
      </c>
      <c r="AY241" s="255" t="s">
        <v>136</v>
      </c>
    </row>
    <row r="242" s="12" customFormat="1" ht="22.8" customHeight="1">
      <c r="A242" s="12"/>
      <c r="B242" s="199"/>
      <c r="C242" s="200"/>
      <c r="D242" s="201" t="s">
        <v>69</v>
      </c>
      <c r="E242" s="213" t="s">
        <v>344</v>
      </c>
      <c r="F242" s="213" t="s">
        <v>345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SUM(P243:P254)</f>
        <v>0</v>
      </c>
      <c r="Q242" s="207"/>
      <c r="R242" s="208">
        <f>SUM(R243:R254)</f>
        <v>0</v>
      </c>
      <c r="S242" s="207"/>
      <c r="T242" s="209">
        <f>SUM(T243:T254)</f>
        <v>0.21965999999999997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79</v>
      </c>
      <c r="AT242" s="211" t="s">
        <v>69</v>
      </c>
      <c r="AU242" s="211" t="s">
        <v>77</v>
      </c>
      <c r="AY242" s="210" t="s">
        <v>136</v>
      </c>
      <c r="BK242" s="212">
        <f>SUM(BK243:BK254)</f>
        <v>0</v>
      </c>
    </row>
    <row r="243" s="2" customFormat="1" ht="16.5" customHeight="1">
      <c r="A243" s="41"/>
      <c r="B243" s="42"/>
      <c r="C243" s="215" t="s">
        <v>346</v>
      </c>
      <c r="D243" s="215" t="s">
        <v>139</v>
      </c>
      <c r="E243" s="216" t="s">
        <v>347</v>
      </c>
      <c r="F243" s="217" t="s">
        <v>348</v>
      </c>
      <c r="G243" s="218" t="s">
        <v>142</v>
      </c>
      <c r="H243" s="219">
        <v>67.599999999999994</v>
      </c>
      <c r="I243" s="220"/>
      <c r="J243" s="221">
        <f>ROUND(I243*H243,2)</f>
        <v>0</v>
      </c>
      <c r="K243" s="217" t="s">
        <v>143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0.0030000000000000001</v>
      </c>
      <c r="T243" s="225">
        <f>S243*H243</f>
        <v>0.20279999999999998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249</v>
      </c>
      <c r="AT243" s="226" t="s">
        <v>139</v>
      </c>
      <c r="AU243" s="226" t="s">
        <v>79</v>
      </c>
      <c r="AY243" s="20" t="s">
        <v>136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249</v>
      </c>
      <c r="BM243" s="226" t="s">
        <v>349</v>
      </c>
    </row>
    <row r="244" s="2" customFormat="1">
      <c r="A244" s="41"/>
      <c r="B244" s="42"/>
      <c r="C244" s="43"/>
      <c r="D244" s="228" t="s">
        <v>146</v>
      </c>
      <c r="E244" s="43"/>
      <c r="F244" s="229" t="s">
        <v>350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146</v>
      </c>
      <c r="AU244" s="20" t="s">
        <v>79</v>
      </c>
    </row>
    <row r="245" s="13" customFormat="1">
      <c r="A245" s="13"/>
      <c r="B245" s="233"/>
      <c r="C245" s="234"/>
      <c r="D245" s="235" t="s">
        <v>148</v>
      </c>
      <c r="E245" s="236" t="s">
        <v>19</v>
      </c>
      <c r="F245" s="237" t="s">
        <v>351</v>
      </c>
      <c r="G245" s="234"/>
      <c r="H245" s="238">
        <v>11.800000000000001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148</v>
      </c>
      <c r="AU245" s="244" t="s">
        <v>79</v>
      </c>
      <c r="AV245" s="13" t="s">
        <v>79</v>
      </c>
      <c r="AW245" s="13" t="s">
        <v>32</v>
      </c>
      <c r="AX245" s="13" t="s">
        <v>70</v>
      </c>
      <c r="AY245" s="244" t="s">
        <v>136</v>
      </c>
    </row>
    <row r="246" s="13" customFormat="1">
      <c r="A246" s="13"/>
      <c r="B246" s="233"/>
      <c r="C246" s="234"/>
      <c r="D246" s="235" t="s">
        <v>148</v>
      </c>
      <c r="E246" s="236" t="s">
        <v>19</v>
      </c>
      <c r="F246" s="237" t="s">
        <v>352</v>
      </c>
      <c r="G246" s="234"/>
      <c r="H246" s="238">
        <v>37.600000000000001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148</v>
      </c>
      <c r="AU246" s="244" t="s">
        <v>79</v>
      </c>
      <c r="AV246" s="13" t="s">
        <v>79</v>
      </c>
      <c r="AW246" s="13" t="s">
        <v>32</v>
      </c>
      <c r="AX246" s="13" t="s">
        <v>70</v>
      </c>
      <c r="AY246" s="244" t="s">
        <v>136</v>
      </c>
    </row>
    <row r="247" s="13" customFormat="1">
      <c r="A247" s="13"/>
      <c r="B247" s="233"/>
      <c r="C247" s="234"/>
      <c r="D247" s="235" t="s">
        <v>148</v>
      </c>
      <c r="E247" s="236" t="s">
        <v>19</v>
      </c>
      <c r="F247" s="237" t="s">
        <v>353</v>
      </c>
      <c r="G247" s="234"/>
      <c r="H247" s="238">
        <v>18.199999999999999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148</v>
      </c>
      <c r="AU247" s="244" t="s">
        <v>79</v>
      </c>
      <c r="AV247" s="13" t="s">
        <v>79</v>
      </c>
      <c r="AW247" s="13" t="s">
        <v>32</v>
      </c>
      <c r="AX247" s="13" t="s">
        <v>70</v>
      </c>
      <c r="AY247" s="244" t="s">
        <v>136</v>
      </c>
    </row>
    <row r="248" s="14" customFormat="1">
      <c r="A248" s="14"/>
      <c r="B248" s="245"/>
      <c r="C248" s="246"/>
      <c r="D248" s="235" t="s">
        <v>148</v>
      </c>
      <c r="E248" s="247" t="s">
        <v>19</v>
      </c>
      <c r="F248" s="248" t="s">
        <v>152</v>
      </c>
      <c r="G248" s="246"/>
      <c r="H248" s="249">
        <v>67.600000000000009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148</v>
      </c>
      <c r="AU248" s="255" t="s">
        <v>79</v>
      </c>
      <c r="AV248" s="14" t="s">
        <v>144</v>
      </c>
      <c r="AW248" s="14" t="s">
        <v>32</v>
      </c>
      <c r="AX248" s="14" t="s">
        <v>77</v>
      </c>
      <c r="AY248" s="255" t="s">
        <v>136</v>
      </c>
    </row>
    <row r="249" s="2" customFormat="1" ht="16.5" customHeight="1">
      <c r="A249" s="41"/>
      <c r="B249" s="42"/>
      <c r="C249" s="215" t="s">
        <v>354</v>
      </c>
      <c r="D249" s="215" t="s">
        <v>139</v>
      </c>
      <c r="E249" s="216" t="s">
        <v>355</v>
      </c>
      <c r="F249" s="217" t="s">
        <v>356</v>
      </c>
      <c r="G249" s="218" t="s">
        <v>189</v>
      </c>
      <c r="H249" s="219">
        <v>56.200000000000003</v>
      </c>
      <c r="I249" s="220"/>
      <c r="J249" s="221">
        <f>ROUND(I249*H249,2)</f>
        <v>0</v>
      </c>
      <c r="K249" s="217" t="s">
        <v>143</v>
      </c>
      <c r="L249" s="47"/>
      <c r="M249" s="222" t="s">
        <v>19</v>
      </c>
      <c r="N249" s="223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0.00029999999999999997</v>
      </c>
      <c r="T249" s="225">
        <f>S249*H249</f>
        <v>0.01686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249</v>
      </c>
      <c r="AT249" s="226" t="s">
        <v>139</v>
      </c>
      <c r="AU249" s="226" t="s">
        <v>79</v>
      </c>
      <c r="AY249" s="20" t="s">
        <v>136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249</v>
      </c>
      <c r="BM249" s="226" t="s">
        <v>357</v>
      </c>
    </row>
    <row r="250" s="2" customFormat="1">
      <c r="A250" s="41"/>
      <c r="B250" s="42"/>
      <c r="C250" s="43"/>
      <c r="D250" s="228" t="s">
        <v>146</v>
      </c>
      <c r="E250" s="43"/>
      <c r="F250" s="229" t="s">
        <v>358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146</v>
      </c>
      <c r="AU250" s="20" t="s">
        <v>79</v>
      </c>
    </row>
    <row r="251" s="13" customFormat="1">
      <c r="A251" s="13"/>
      <c r="B251" s="233"/>
      <c r="C251" s="234"/>
      <c r="D251" s="235" t="s">
        <v>148</v>
      </c>
      <c r="E251" s="236" t="s">
        <v>19</v>
      </c>
      <c r="F251" s="237" t="s">
        <v>359</v>
      </c>
      <c r="G251" s="234"/>
      <c r="H251" s="238">
        <v>12.4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148</v>
      </c>
      <c r="AU251" s="244" t="s">
        <v>79</v>
      </c>
      <c r="AV251" s="13" t="s">
        <v>79</v>
      </c>
      <c r="AW251" s="13" t="s">
        <v>32</v>
      </c>
      <c r="AX251" s="13" t="s">
        <v>70</v>
      </c>
      <c r="AY251" s="244" t="s">
        <v>136</v>
      </c>
    </row>
    <row r="252" s="13" customFormat="1">
      <c r="A252" s="13"/>
      <c r="B252" s="233"/>
      <c r="C252" s="234"/>
      <c r="D252" s="235" t="s">
        <v>148</v>
      </c>
      <c r="E252" s="236" t="s">
        <v>19</v>
      </c>
      <c r="F252" s="237" t="s">
        <v>360</v>
      </c>
      <c r="G252" s="234"/>
      <c r="H252" s="238">
        <v>27.100000000000001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148</v>
      </c>
      <c r="AU252" s="244" t="s">
        <v>79</v>
      </c>
      <c r="AV252" s="13" t="s">
        <v>79</v>
      </c>
      <c r="AW252" s="13" t="s">
        <v>32</v>
      </c>
      <c r="AX252" s="13" t="s">
        <v>70</v>
      </c>
      <c r="AY252" s="244" t="s">
        <v>136</v>
      </c>
    </row>
    <row r="253" s="13" customFormat="1">
      <c r="A253" s="13"/>
      <c r="B253" s="233"/>
      <c r="C253" s="234"/>
      <c r="D253" s="235" t="s">
        <v>148</v>
      </c>
      <c r="E253" s="236" t="s">
        <v>19</v>
      </c>
      <c r="F253" s="237" t="s">
        <v>361</v>
      </c>
      <c r="G253" s="234"/>
      <c r="H253" s="238">
        <v>16.699999999999999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148</v>
      </c>
      <c r="AU253" s="244" t="s">
        <v>79</v>
      </c>
      <c r="AV253" s="13" t="s">
        <v>79</v>
      </c>
      <c r="AW253" s="13" t="s">
        <v>32</v>
      </c>
      <c r="AX253" s="13" t="s">
        <v>70</v>
      </c>
      <c r="AY253" s="244" t="s">
        <v>136</v>
      </c>
    </row>
    <row r="254" s="14" customFormat="1">
      <c r="A254" s="14"/>
      <c r="B254" s="245"/>
      <c r="C254" s="246"/>
      <c r="D254" s="235" t="s">
        <v>148</v>
      </c>
      <c r="E254" s="247" t="s">
        <v>19</v>
      </c>
      <c r="F254" s="248" t="s">
        <v>152</v>
      </c>
      <c r="G254" s="246"/>
      <c r="H254" s="249">
        <v>56.200000000000003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148</v>
      </c>
      <c r="AU254" s="255" t="s">
        <v>79</v>
      </c>
      <c r="AV254" s="14" t="s">
        <v>144</v>
      </c>
      <c r="AW254" s="14" t="s">
        <v>32</v>
      </c>
      <c r="AX254" s="14" t="s">
        <v>77</v>
      </c>
      <c r="AY254" s="255" t="s">
        <v>136</v>
      </c>
    </row>
    <row r="255" s="12" customFormat="1" ht="22.8" customHeight="1">
      <c r="A255" s="12"/>
      <c r="B255" s="199"/>
      <c r="C255" s="200"/>
      <c r="D255" s="201" t="s">
        <v>69</v>
      </c>
      <c r="E255" s="213" t="s">
        <v>362</v>
      </c>
      <c r="F255" s="213" t="s">
        <v>363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SUM(P256:P263)</f>
        <v>0</v>
      </c>
      <c r="Q255" s="207"/>
      <c r="R255" s="208">
        <f>SUM(R256:R263)</f>
        <v>0</v>
      </c>
      <c r="S255" s="207"/>
      <c r="T255" s="209">
        <f>SUM(T256:T263)</f>
        <v>1.67238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79</v>
      </c>
      <c r="AT255" s="211" t="s">
        <v>69</v>
      </c>
      <c r="AU255" s="211" t="s">
        <v>77</v>
      </c>
      <c r="AY255" s="210" t="s">
        <v>136</v>
      </c>
      <c r="BK255" s="212">
        <f>SUM(BK256:BK263)</f>
        <v>0</v>
      </c>
    </row>
    <row r="256" s="2" customFormat="1" ht="16.5" customHeight="1">
      <c r="A256" s="41"/>
      <c r="B256" s="42"/>
      <c r="C256" s="215" t="s">
        <v>364</v>
      </c>
      <c r="D256" s="215" t="s">
        <v>139</v>
      </c>
      <c r="E256" s="216" t="s">
        <v>365</v>
      </c>
      <c r="F256" s="217" t="s">
        <v>366</v>
      </c>
      <c r="G256" s="218" t="s">
        <v>142</v>
      </c>
      <c r="H256" s="219">
        <v>20.52</v>
      </c>
      <c r="I256" s="220"/>
      <c r="J256" s="221">
        <f>ROUND(I256*H256,2)</f>
        <v>0</v>
      </c>
      <c r="K256" s="217" t="s">
        <v>143</v>
      </c>
      <c r="L256" s="47"/>
      <c r="M256" s="222" t="s">
        <v>19</v>
      </c>
      <c r="N256" s="223" t="s">
        <v>41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0.081500000000000003</v>
      </c>
      <c r="T256" s="225">
        <f>S256*H256</f>
        <v>1.67238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249</v>
      </c>
      <c r="AT256" s="226" t="s">
        <v>139</v>
      </c>
      <c r="AU256" s="226" t="s">
        <v>79</v>
      </c>
      <c r="AY256" s="20" t="s">
        <v>136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249</v>
      </c>
      <c r="BM256" s="226" t="s">
        <v>367</v>
      </c>
    </row>
    <row r="257" s="2" customFormat="1">
      <c r="A257" s="41"/>
      <c r="B257" s="42"/>
      <c r="C257" s="43"/>
      <c r="D257" s="228" t="s">
        <v>146</v>
      </c>
      <c r="E257" s="43"/>
      <c r="F257" s="229" t="s">
        <v>368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146</v>
      </c>
      <c r="AU257" s="20" t="s">
        <v>79</v>
      </c>
    </row>
    <row r="258" s="15" customFormat="1">
      <c r="A258" s="15"/>
      <c r="B258" s="256"/>
      <c r="C258" s="257"/>
      <c r="D258" s="235" t="s">
        <v>148</v>
      </c>
      <c r="E258" s="258" t="s">
        <v>19</v>
      </c>
      <c r="F258" s="259" t="s">
        <v>369</v>
      </c>
      <c r="G258" s="257"/>
      <c r="H258" s="258" t="s">
        <v>19</v>
      </c>
      <c r="I258" s="260"/>
      <c r="J258" s="257"/>
      <c r="K258" s="257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148</v>
      </c>
      <c r="AU258" s="265" t="s">
        <v>79</v>
      </c>
      <c r="AV258" s="15" t="s">
        <v>77</v>
      </c>
      <c r="AW258" s="15" t="s">
        <v>32</v>
      </c>
      <c r="AX258" s="15" t="s">
        <v>70</v>
      </c>
      <c r="AY258" s="265" t="s">
        <v>136</v>
      </c>
    </row>
    <row r="259" s="13" customFormat="1">
      <c r="A259" s="13"/>
      <c r="B259" s="233"/>
      <c r="C259" s="234"/>
      <c r="D259" s="235" t="s">
        <v>148</v>
      </c>
      <c r="E259" s="236" t="s">
        <v>19</v>
      </c>
      <c r="F259" s="237" t="s">
        <v>370</v>
      </c>
      <c r="G259" s="234"/>
      <c r="H259" s="238">
        <v>6.4500000000000002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148</v>
      </c>
      <c r="AU259" s="244" t="s">
        <v>79</v>
      </c>
      <c r="AV259" s="13" t="s">
        <v>79</v>
      </c>
      <c r="AW259" s="13" t="s">
        <v>32</v>
      </c>
      <c r="AX259" s="13" t="s">
        <v>70</v>
      </c>
      <c r="AY259" s="244" t="s">
        <v>136</v>
      </c>
    </row>
    <row r="260" s="13" customFormat="1">
      <c r="A260" s="13"/>
      <c r="B260" s="233"/>
      <c r="C260" s="234"/>
      <c r="D260" s="235" t="s">
        <v>148</v>
      </c>
      <c r="E260" s="236" t="s">
        <v>19</v>
      </c>
      <c r="F260" s="237" t="s">
        <v>371</v>
      </c>
      <c r="G260" s="234"/>
      <c r="H260" s="238">
        <v>5.4000000000000004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148</v>
      </c>
      <c r="AU260" s="244" t="s">
        <v>79</v>
      </c>
      <c r="AV260" s="13" t="s">
        <v>79</v>
      </c>
      <c r="AW260" s="13" t="s">
        <v>32</v>
      </c>
      <c r="AX260" s="13" t="s">
        <v>70</v>
      </c>
      <c r="AY260" s="244" t="s">
        <v>136</v>
      </c>
    </row>
    <row r="261" s="13" customFormat="1">
      <c r="A261" s="13"/>
      <c r="B261" s="233"/>
      <c r="C261" s="234"/>
      <c r="D261" s="235" t="s">
        <v>148</v>
      </c>
      <c r="E261" s="236" t="s">
        <v>19</v>
      </c>
      <c r="F261" s="237" t="s">
        <v>372</v>
      </c>
      <c r="G261" s="234"/>
      <c r="H261" s="238">
        <v>2.0699999999999998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148</v>
      </c>
      <c r="AU261" s="244" t="s">
        <v>79</v>
      </c>
      <c r="AV261" s="13" t="s">
        <v>79</v>
      </c>
      <c r="AW261" s="13" t="s">
        <v>32</v>
      </c>
      <c r="AX261" s="13" t="s">
        <v>70</v>
      </c>
      <c r="AY261" s="244" t="s">
        <v>136</v>
      </c>
    </row>
    <row r="262" s="13" customFormat="1">
      <c r="A262" s="13"/>
      <c r="B262" s="233"/>
      <c r="C262" s="234"/>
      <c r="D262" s="235" t="s">
        <v>148</v>
      </c>
      <c r="E262" s="236" t="s">
        <v>19</v>
      </c>
      <c r="F262" s="237" t="s">
        <v>373</v>
      </c>
      <c r="G262" s="234"/>
      <c r="H262" s="238">
        <v>6.5999999999999996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148</v>
      </c>
      <c r="AU262" s="244" t="s">
        <v>79</v>
      </c>
      <c r="AV262" s="13" t="s">
        <v>79</v>
      </c>
      <c r="AW262" s="13" t="s">
        <v>32</v>
      </c>
      <c r="AX262" s="13" t="s">
        <v>70</v>
      </c>
      <c r="AY262" s="244" t="s">
        <v>136</v>
      </c>
    </row>
    <row r="263" s="14" customFormat="1">
      <c r="A263" s="14"/>
      <c r="B263" s="245"/>
      <c r="C263" s="246"/>
      <c r="D263" s="235" t="s">
        <v>148</v>
      </c>
      <c r="E263" s="247" t="s">
        <v>19</v>
      </c>
      <c r="F263" s="248" t="s">
        <v>152</v>
      </c>
      <c r="G263" s="246"/>
      <c r="H263" s="249">
        <v>20.520000000000003</v>
      </c>
      <c r="I263" s="250"/>
      <c r="J263" s="246"/>
      <c r="K263" s="246"/>
      <c r="L263" s="251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148</v>
      </c>
      <c r="AU263" s="255" t="s">
        <v>79</v>
      </c>
      <c r="AV263" s="14" t="s">
        <v>144</v>
      </c>
      <c r="AW263" s="14" t="s">
        <v>32</v>
      </c>
      <c r="AX263" s="14" t="s">
        <v>77</v>
      </c>
      <c r="AY263" s="255" t="s">
        <v>136</v>
      </c>
    </row>
    <row r="264" s="2" customFormat="1" ht="6.96" customHeight="1">
      <c r="A264" s="41"/>
      <c r="B264" s="62"/>
      <c r="C264" s="63"/>
      <c r="D264" s="63"/>
      <c r="E264" s="63"/>
      <c r="F264" s="63"/>
      <c r="G264" s="63"/>
      <c r="H264" s="63"/>
      <c r="I264" s="63"/>
      <c r="J264" s="63"/>
      <c r="K264" s="63"/>
      <c r="L264" s="47"/>
      <c r="M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</sheetData>
  <sheetProtection sheet="1" autoFilter="0" formatColumns="0" formatRows="0" objects="1" scenarios="1" spinCount="100000" saltValue="oH9/UZGkb+mO+b/vxy/sSb1BnFw92tiJJfzDcOFnYyYOhtlcOGGMmKL0I8ZiQyxcnYghmYRwM7APydYbO0VvOA==" hashValue="TfHE6oxQqsSk5S9gGa5CWAPw2+U+CsXTeDc50k3/Mb5qnYn3JmYBkMBw+t1uoZQfJogPO1I41aUSwCfD8aWdPA==" algorithmName="SHA-512" password="CC51"/>
  <autoFilter ref="C96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962031133"/>
    <hyperlink ref="F107" r:id="rId2" display="https://podminky.urs.cz/item/CS_URS_2024_02/965043321"/>
    <hyperlink ref="F120" r:id="rId3" display="https://podminky.urs.cz/item/CS_URS_2024_02/965049111"/>
    <hyperlink ref="F122" r:id="rId4" display="https://podminky.urs.cz/item/CS_URS_2024_02/968072455"/>
    <hyperlink ref="F127" r:id="rId5" display="https://podminky.urs.cz/item/CS_URS_2024_02/971033631"/>
    <hyperlink ref="F133" r:id="rId6" display="https://podminky.urs.cz/item/CS_URS_2024_02/974029165"/>
    <hyperlink ref="F137" r:id="rId7" display="https://podminky.urs.cz/item/CS_URS_2024_02/977312111"/>
    <hyperlink ref="F147" r:id="rId8" display="https://podminky.urs.cz/item/CS_URS_2024_02/978013191"/>
    <hyperlink ref="F158" r:id="rId9" display="https://podminky.urs.cz/item/CS_URS_2024_02/997013211"/>
    <hyperlink ref="F160" r:id="rId10" display="https://podminky.urs.cz/item/CS_URS_2024_02/997013501"/>
    <hyperlink ref="F164" r:id="rId11" display="https://podminky.urs.cz/item/CS_URS_2024_02/997013509"/>
    <hyperlink ref="F169" r:id="rId12" display="https://podminky.urs.cz/item/CS_URS_2024_02/997013631"/>
    <hyperlink ref="F176" r:id="rId13" display="https://podminky.urs.cz/item/CS_URS_2024_02/725110811"/>
    <hyperlink ref="F181" r:id="rId14" display="https://podminky.urs.cz/item/CS_URS_2024_02/725210821"/>
    <hyperlink ref="F185" r:id="rId15" display="https://podminky.urs.cz/item/CS_URS_2024_02/725330820"/>
    <hyperlink ref="F189" r:id="rId16" display="https://podminky.urs.cz/item/CS_URS_2024_02/725820801"/>
    <hyperlink ref="F194" r:id="rId17" display="https://podminky.urs.cz/item/CS_URS_2024_02/733290801"/>
    <hyperlink ref="F199" r:id="rId18" display="https://podminky.urs.cz/item/CS_URS_2024_02/734300813"/>
    <hyperlink ref="F204" r:id="rId19" display="https://podminky.urs.cz/item/CS_URS_2024_02/735151821"/>
    <hyperlink ref="F208" r:id="rId20" display="https://podminky.urs.cz/item/CS_URS_2024_02/735291800"/>
    <hyperlink ref="F211" r:id="rId21" display="https://podminky.urs.cz/item/CS_URS_2024_02/766491851"/>
    <hyperlink ref="F216" r:id="rId22" display="https://podminky.urs.cz/item/CS_URS_2024_02/766691914"/>
    <hyperlink ref="F221" r:id="rId23" display="https://podminky.urs.cz/item/CS_URS_2024_02/766812840"/>
    <hyperlink ref="F226" r:id="rId24" display="https://podminky.urs.cz/item/CS_URS_2024_02/771471810"/>
    <hyperlink ref="F239" r:id="rId25" display="https://podminky.urs.cz/item/CS_URS_2024_02/771571810"/>
    <hyperlink ref="F244" r:id="rId26" display="https://podminky.urs.cz/item/CS_URS_2024_02/776201812"/>
    <hyperlink ref="F250" r:id="rId27" display="https://podminky.urs.cz/item/CS_URS_2024_02/776410811"/>
    <hyperlink ref="F257" r:id="rId28" display="https://podminky.urs.cz/item/CS_URS_2024_02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Dětská skupina Sovadinova</v>
      </c>
      <c r="F7" s="145"/>
      <c r="G7" s="145"/>
      <c r="H7" s="145"/>
      <c r="L7" s="23"/>
    </row>
    <row r="8" s="1" customFormat="1" ht="12" customHeight="1">
      <c r="B8" s="23"/>
      <c r="D8" s="145" t="s">
        <v>101</v>
      </c>
      <c r="L8" s="23"/>
    </row>
    <row r="9" s="2" customFormat="1" ht="16.5" customHeight="1">
      <c r="A9" s="41"/>
      <c r="B9" s="47"/>
      <c r="C9" s="41"/>
      <c r="D9" s="41"/>
      <c r="E9" s="146" t="s">
        <v>102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374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ROUND(J102,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ROUND((SUM(BE102:BE633)),  2)</f>
        <v>0</v>
      </c>
      <c r="G35" s="41"/>
      <c r="H35" s="41"/>
      <c r="I35" s="160">
        <v>0.20999999999999999</v>
      </c>
      <c r="J35" s="159">
        <f>ROUND(((SUM(BE102:BE633))*I35),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ROUND((SUM(BF102:BF633)),  2)</f>
        <v>0</v>
      </c>
      <c r="G36" s="41"/>
      <c r="H36" s="41"/>
      <c r="I36" s="160">
        <v>0.12</v>
      </c>
      <c r="J36" s="159">
        <f>ROUND(((SUM(BF102:BF633))*I36),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ROUND((SUM(BG102:BG633)),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ROUND((SUM(BH102:BH633)),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ROUND((SUM(BI102:BI633)),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Dětská skupina Sovadinova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SO.01.002 - Architektonicko-stavební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Břeclav, k. ú. Břeclav 613584 </v>
      </c>
      <c r="G56" s="43"/>
      <c r="H56" s="43"/>
      <c r="I56" s="35" t="s">
        <v>23</v>
      </c>
      <c r="J56" s="75" t="str">
        <f>IF(J14="","",J14)</f>
        <v>26. 3. 2024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109</v>
      </c>
      <c r="E64" s="180"/>
      <c r="F64" s="180"/>
      <c r="G64" s="180"/>
      <c r="H64" s="180"/>
      <c r="I64" s="180"/>
      <c r="J64" s="181">
        <f>J103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375</v>
      </c>
      <c r="E65" s="185"/>
      <c r="F65" s="185"/>
      <c r="G65" s="185"/>
      <c r="H65" s="185"/>
      <c r="I65" s="185"/>
      <c r="J65" s="186">
        <f>J104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376</v>
      </c>
      <c r="E66" s="185"/>
      <c r="F66" s="185"/>
      <c r="G66" s="185"/>
      <c r="H66" s="185"/>
      <c r="I66" s="185"/>
      <c r="J66" s="186">
        <f>J127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</v>
      </c>
      <c r="E67" s="185"/>
      <c r="F67" s="185"/>
      <c r="G67" s="185"/>
      <c r="H67" s="185"/>
      <c r="I67" s="185"/>
      <c r="J67" s="186">
        <f>J165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377</v>
      </c>
      <c r="E68" s="185"/>
      <c r="F68" s="185"/>
      <c r="G68" s="185"/>
      <c r="H68" s="185"/>
      <c r="I68" s="185"/>
      <c r="J68" s="186">
        <f>J178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112</v>
      </c>
      <c r="E69" s="180"/>
      <c r="F69" s="180"/>
      <c r="G69" s="180"/>
      <c r="H69" s="180"/>
      <c r="I69" s="180"/>
      <c r="J69" s="181">
        <f>J181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114</v>
      </c>
      <c r="E70" s="185"/>
      <c r="F70" s="185"/>
      <c r="G70" s="185"/>
      <c r="H70" s="185"/>
      <c r="I70" s="185"/>
      <c r="J70" s="186">
        <f>J182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115</v>
      </c>
      <c r="E71" s="185"/>
      <c r="F71" s="185"/>
      <c r="G71" s="185"/>
      <c r="H71" s="185"/>
      <c r="I71" s="185"/>
      <c r="J71" s="186">
        <f>J194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116</v>
      </c>
      <c r="E72" s="185"/>
      <c r="F72" s="185"/>
      <c r="G72" s="185"/>
      <c r="H72" s="185"/>
      <c r="I72" s="185"/>
      <c r="J72" s="186">
        <f>J199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378</v>
      </c>
      <c r="E73" s="185"/>
      <c r="F73" s="185"/>
      <c r="G73" s="185"/>
      <c r="H73" s="185"/>
      <c r="I73" s="185"/>
      <c r="J73" s="186">
        <f>J210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379</v>
      </c>
      <c r="E74" s="185"/>
      <c r="F74" s="185"/>
      <c r="G74" s="185"/>
      <c r="H74" s="185"/>
      <c r="I74" s="185"/>
      <c r="J74" s="186">
        <f>J231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117</v>
      </c>
      <c r="E75" s="185"/>
      <c r="F75" s="185"/>
      <c r="G75" s="185"/>
      <c r="H75" s="185"/>
      <c r="I75" s="185"/>
      <c r="J75" s="186">
        <f>J333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380</v>
      </c>
      <c r="E76" s="185"/>
      <c r="F76" s="185"/>
      <c r="G76" s="185"/>
      <c r="H76" s="185"/>
      <c r="I76" s="185"/>
      <c r="J76" s="186">
        <f>J373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118</v>
      </c>
      <c r="E77" s="185"/>
      <c r="F77" s="185"/>
      <c r="G77" s="185"/>
      <c r="H77" s="185"/>
      <c r="I77" s="185"/>
      <c r="J77" s="186">
        <f>J381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119</v>
      </c>
      <c r="E78" s="185"/>
      <c r="F78" s="185"/>
      <c r="G78" s="185"/>
      <c r="H78" s="185"/>
      <c r="I78" s="185"/>
      <c r="J78" s="186">
        <f>J449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120</v>
      </c>
      <c r="E79" s="185"/>
      <c r="F79" s="185"/>
      <c r="G79" s="185"/>
      <c r="H79" s="185"/>
      <c r="I79" s="185"/>
      <c r="J79" s="186">
        <f>J484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381</v>
      </c>
      <c r="E80" s="185"/>
      <c r="F80" s="185"/>
      <c r="G80" s="185"/>
      <c r="H80" s="185"/>
      <c r="I80" s="185"/>
      <c r="J80" s="186">
        <f>J546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121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2" t="str">
        <f>E7</f>
        <v>Dětská skupina Sovadinova</v>
      </c>
      <c r="F90" s="35"/>
      <c r="G90" s="35"/>
      <c r="H90" s="35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101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2" t="s">
        <v>102</v>
      </c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103</v>
      </c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SO.01.002 - Architektonicko-stavební část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Břeclav, k. ú. Břeclav 613584 </v>
      </c>
      <c r="G96" s="43"/>
      <c r="H96" s="43"/>
      <c r="I96" s="35" t="s">
        <v>23</v>
      </c>
      <c r="J96" s="75" t="str">
        <f>IF(J14="","",J14)</f>
        <v>26. 3. 2024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 xml:space="preserve"> </v>
      </c>
      <c r="G98" s="43"/>
      <c r="H98" s="43"/>
      <c r="I98" s="35" t="s">
        <v>31</v>
      </c>
      <c r="J98" s="39" t="str">
        <f>E23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33</v>
      </c>
      <c r="J99" s="39" t="str">
        <f>E26</f>
        <v xml:space="preserve"> 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8"/>
      <c r="B101" s="189"/>
      <c r="C101" s="190" t="s">
        <v>122</v>
      </c>
      <c r="D101" s="191" t="s">
        <v>55</v>
      </c>
      <c r="E101" s="191" t="s">
        <v>51</v>
      </c>
      <c r="F101" s="191" t="s">
        <v>52</v>
      </c>
      <c r="G101" s="191" t="s">
        <v>123</v>
      </c>
      <c r="H101" s="191" t="s">
        <v>124</v>
      </c>
      <c r="I101" s="191" t="s">
        <v>125</v>
      </c>
      <c r="J101" s="191" t="s">
        <v>107</v>
      </c>
      <c r="K101" s="192" t="s">
        <v>126</v>
      </c>
      <c r="L101" s="193"/>
      <c r="M101" s="95" t="s">
        <v>19</v>
      </c>
      <c r="N101" s="96" t="s">
        <v>40</v>
      </c>
      <c r="O101" s="96" t="s">
        <v>127</v>
      </c>
      <c r="P101" s="96" t="s">
        <v>128</v>
      </c>
      <c r="Q101" s="96" t="s">
        <v>129</v>
      </c>
      <c r="R101" s="96" t="s">
        <v>130</v>
      </c>
      <c r="S101" s="96" t="s">
        <v>131</v>
      </c>
      <c r="T101" s="97" t="s">
        <v>132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1"/>
      <c r="B102" s="42"/>
      <c r="C102" s="102" t="s">
        <v>133</v>
      </c>
      <c r="D102" s="43"/>
      <c r="E102" s="43"/>
      <c r="F102" s="43"/>
      <c r="G102" s="43"/>
      <c r="H102" s="43"/>
      <c r="I102" s="43"/>
      <c r="J102" s="194">
        <f>BK102</f>
        <v>0</v>
      </c>
      <c r="K102" s="43"/>
      <c r="L102" s="47"/>
      <c r="M102" s="98"/>
      <c r="N102" s="195"/>
      <c r="O102" s="99"/>
      <c r="P102" s="196">
        <f>P103+P181</f>
        <v>0</v>
      </c>
      <c r="Q102" s="99"/>
      <c r="R102" s="196">
        <f>R103+R181</f>
        <v>17.689278127849995</v>
      </c>
      <c r="S102" s="99"/>
      <c r="T102" s="197">
        <f>T103+T181</f>
        <v>0.23258929999999997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69</v>
      </c>
      <c r="AU102" s="20" t="s">
        <v>108</v>
      </c>
      <c r="BK102" s="198">
        <f>BK103+BK181</f>
        <v>0</v>
      </c>
    </row>
    <row r="103" s="12" customFormat="1" ht="25.92" customHeight="1">
      <c r="A103" s="12"/>
      <c r="B103" s="199"/>
      <c r="C103" s="200"/>
      <c r="D103" s="201" t="s">
        <v>69</v>
      </c>
      <c r="E103" s="202" t="s">
        <v>134</v>
      </c>
      <c r="F103" s="202" t="s">
        <v>135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P104+P127+P165+P178</f>
        <v>0</v>
      </c>
      <c r="Q103" s="207"/>
      <c r="R103" s="208">
        <f>R104+R127+R165+R178</f>
        <v>7.9666989163899995</v>
      </c>
      <c r="S103" s="207"/>
      <c r="T103" s="209">
        <f>T104+T127+T165+T178</f>
        <v>0.22451879999999996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77</v>
      </c>
      <c r="AT103" s="211" t="s">
        <v>69</v>
      </c>
      <c r="AU103" s="211" t="s">
        <v>70</v>
      </c>
      <c r="AY103" s="210" t="s">
        <v>136</v>
      </c>
      <c r="BK103" s="212">
        <f>BK104+BK127+BK165+BK178</f>
        <v>0</v>
      </c>
    </row>
    <row r="104" s="12" customFormat="1" ht="22.8" customHeight="1">
      <c r="A104" s="12"/>
      <c r="B104" s="199"/>
      <c r="C104" s="200"/>
      <c r="D104" s="201" t="s">
        <v>69</v>
      </c>
      <c r="E104" s="213" t="s">
        <v>166</v>
      </c>
      <c r="F104" s="213" t="s">
        <v>382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SUM(P105:P126)</f>
        <v>0</v>
      </c>
      <c r="Q104" s="207"/>
      <c r="R104" s="208">
        <f>SUM(R105:R126)</f>
        <v>0.62331476639000016</v>
      </c>
      <c r="S104" s="207"/>
      <c r="T104" s="209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77</v>
      </c>
      <c r="AT104" s="211" t="s">
        <v>69</v>
      </c>
      <c r="AU104" s="211" t="s">
        <v>77</v>
      </c>
      <c r="AY104" s="210" t="s">
        <v>136</v>
      </c>
      <c r="BK104" s="212">
        <f>SUM(BK105:BK126)</f>
        <v>0</v>
      </c>
    </row>
    <row r="105" s="2" customFormat="1" ht="16.5" customHeight="1">
      <c r="A105" s="41"/>
      <c r="B105" s="42"/>
      <c r="C105" s="215" t="s">
        <v>77</v>
      </c>
      <c r="D105" s="215" t="s">
        <v>139</v>
      </c>
      <c r="E105" s="216" t="s">
        <v>383</v>
      </c>
      <c r="F105" s="217" t="s">
        <v>384</v>
      </c>
      <c r="G105" s="218" t="s">
        <v>284</v>
      </c>
      <c r="H105" s="219">
        <v>4</v>
      </c>
      <c r="I105" s="220"/>
      <c r="J105" s="221">
        <f>ROUND(I105*H105,2)</f>
        <v>0</v>
      </c>
      <c r="K105" s="217" t="s">
        <v>143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0.0068820000000000001</v>
      </c>
      <c r="R105" s="224">
        <f>Q105*H105</f>
        <v>0.027528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144</v>
      </c>
      <c r="AT105" s="226" t="s">
        <v>139</v>
      </c>
      <c r="AU105" s="226" t="s">
        <v>79</v>
      </c>
      <c r="AY105" s="20" t="s">
        <v>136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144</v>
      </c>
      <c r="BM105" s="226" t="s">
        <v>385</v>
      </c>
    </row>
    <row r="106" s="2" customFormat="1">
      <c r="A106" s="41"/>
      <c r="B106" s="42"/>
      <c r="C106" s="43"/>
      <c r="D106" s="228" t="s">
        <v>146</v>
      </c>
      <c r="E106" s="43"/>
      <c r="F106" s="229" t="s">
        <v>386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146</v>
      </c>
      <c r="AU106" s="20" t="s">
        <v>79</v>
      </c>
    </row>
    <row r="107" s="13" customFormat="1">
      <c r="A107" s="13"/>
      <c r="B107" s="233"/>
      <c r="C107" s="234"/>
      <c r="D107" s="235" t="s">
        <v>148</v>
      </c>
      <c r="E107" s="236" t="s">
        <v>19</v>
      </c>
      <c r="F107" s="237" t="s">
        <v>387</v>
      </c>
      <c r="G107" s="234"/>
      <c r="H107" s="238">
        <v>4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148</v>
      </c>
      <c r="AU107" s="244" t="s">
        <v>79</v>
      </c>
      <c r="AV107" s="13" t="s">
        <v>79</v>
      </c>
      <c r="AW107" s="13" t="s">
        <v>32</v>
      </c>
      <c r="AX107" s="13" t="s">
        <v>70</v>
      </c>
      <c r="AY107" s="244" t="s">
        <v>136</v>
      </c>
    </row>
    <row r="108" s="14" customFormat="1">
      <c r="A108" s="14"/>
      <c r="B108" s="245"/>
      <c r="C108" s="246"/>
      <c r="D108" s="235" t="s">
        <v>148</v>
      </c>
      <c r="E108" s="247" t="s">
        <v>19</v>
      </c>
      <c r="F108" s="248" t="s">
        <v>152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148</v>
      </c>
      <c r="AU108" s="255" t="s">
        <v>79</v>
      </c>
      <c r="AV108" s="14" t="s">
        <v>144</v>
      </c>
      <c r="AW108" s="14" t="s">
        <v>32</v>
      </c>
      <c r="AX108" s="14" t="s">
        <v>77</v>
      </c>
      <c r="AY108" s="255" t="s">
        <v>136</v>
      </c>
    </row>
    <row r="109" s="2" customFormat="1" ht="16.5" customHeight="1">
      <c r="A109" s="41"/>
      <c r="B109" s="42"/>
      <c r="C109" s="280" t="s">
        <v>79</v>
      </c>
      <c r="D109" s="280" t="s">
        <v>388</v>
      </c>
      <c r="E109" s="281" t="s">
        <v>389</v>
      </c>
      <c r="F109" s="282" t="s">
        <v>390</v>
      </c>
      <c r="G109" s="283" t="s">
        <v>284</v>
      </c>
      <c r="H109" s="284">
        <v>4</v>
      </c>
      <c r="I109" s="285"/>
      <c r="J109" s="286">
        <f>ROUND(I109*H109,2)</f>
        <v>0</v>
      </c>
      <c r="K109" s="282" t="s">
        <v>143</v>
      </c>
      <c r="L109" s="287"/>
      <c r="M109" s="288" t="s">
        <v>19</v>
      </c>
      <c r="N109" s="289" t="s">
        <v>41</v>
      </c>
      <c r="O109" s="87"/>
      <c r="P109" s="224">
        <f>O109*H109</f>
        <v>0</v>
      </c>
      <c r="Q109" s="224">
        <v>0.041000000000000002</v>
      </c>
      <c r="R109" s="224">
        <f>Q109*H109</f>
        <v>0.16400000000000001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205</v>
      </c>
      <c r="AT109" s="226" t="s">
        <v>388</v>
      </c>
      <c r="AU109" s="226" t="s">
        <v>79</v>
      </c>
      <c r="AY109" s="20" t="s">
        <v>136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144</v>
      </c>
      <c r="BM109" s="226" t="s">
        <v>391</v>
      </c>
    </row>
    <row r="110" s="2" customFormat="1" ht="21.75" customHeight="1">
      <c r="A110" s="41"/>
      <c r="B110" s="42"/>
      <c r="C110" s="215" t="s">
        <v>166</v>
      </c>
      <c r="D110" s="215" t="s">
        <v>139</v>
      </c>
      <c r="E110" s="216" t="s">
        <v>392</v>
      </c>
      <c r="F110" s="217" t="s">
        <v>393</v>
      </c>
      <c r="G110" s="218" t="s">
        <v>142</v>
      </c>
      <c r="H110" s="219">
        <v>1.8</v>
      </c>
      <c r="I110" s="220"/>
      <c r="J110" s="221">
        <f>ROUND(I110*H110,2)</f>
        <v>0</v>
      </c>
      <c r="K110" s="217" t="s">
        <v>143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0.155</v>
      </c>
      <c r="R110" s="224">
        <f>Q110*H110</f>
        <v>0.27900000000000003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144</v>
      </c>
      <c r="AT110" s="226" t="s">
        <v>139</v>
      </c>
      <c r="AU110" s="226" t="s">
        <v>79</v>
      </c>
      <c r="AY110" s="20" t="s">
        <v>136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144</v>
      </c>
      <c r="BM110" s="226" t="s">
        <v>394</v>
      </c>
    </row>
    <row r="111" s="2" customFormat="1">
      <c r="A111" s="41"/>
      <c r="B111" s="42"/>
      <c r="C111" s="43"/>
      <c r="D111" s="228" t="s">
        <v>146</v>
      </c>
      <c r="E111" s="43"/>
      <c r="F111" s="229" t="s">
        <v>395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146</v>
      </c>
      <c r="AU111" s="20" t="s">
        <v>79</v>
      </c>
    </row>
    <row r="112" s="13" customFormat="1">
      <c r="A112" s="13"/>
      <c r="B112" s="233"/>
      <c r="C112" s="234"/>
      <c r="D112" s="235" t="s">
        <v>148</v>
      </c>
      <c r="E112" s="236" t="s">
        <v>19</v>
      </c>
      <c r="F112" s="237" t="s">
        <v>396</v>
      </c>
      <c r="G112" s="234"/>
      <c r="H112" s="238">
        <v>1.8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148</v>
      </c>
      <c r="AU112" s="244" t="s">
        <v>79</v>
      </c>
      <c r="AV112" s="13" t="s">
        <v>79</v>
      </c>
      <c r="AW112" s="13" t="s">
        <v>32</v>
      </c>
      <c r="AX112" s="13" t="s">
        <v>70</v>
      </c>
      <c r="AY112" s="244" t="s">
        <v>136</v>
      </c>
    </row>
    <row r="113" s="14" customFormat="1">
      <c r="A113" s="14"/>
      <c r="B113" s="245"/>
      <c r="C113" s="246"/>
      <c r="D113" s="235" t="s">
        <v>148</v>
      </c>
      <c r="E113" s="247" t="s">
        <v>19</v>
      </c>
      <c r="F113" s="248" t="s">
        <v>152</v>
      </c>
      <c r="G113" s="246"/>
      <c r="H113" s="249">
        <v>1.8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148</v>
      </c>
      <c r="AU113" s="255" t="s">
        <v>79</v>
      </c>
      <c r="AV113" s="14" t="s">
        <v>144</v>
      </c>
      <c r="AW113" s="14" t="s">
        <v>32</v>
      </c>
      <c r="AX113" s="14" t="s">
        <v>77</v>
      </c>
      <c r="AY113" s="255" t="s">
        <v>136</v>
      </c>
    </row>
    <row r="114" s="2" customFormat="1" ht="24.15" customHeight="1">
      <c r="A114" s="41"/>
      <c r="B114" s="42"/>
      <c r="C114" s="215" t="s">
        <v>144</v>
      </c>
      <c r="D114" s="215" t="s">
        <v>139</v>
      </c>
      <c r="E114" s="216" t="s">
        <v>397</v>
      </c>
      <c r="F114" s="217" t="s">
        <v>398</v>
      </c>
      <c r="G114" s="218" t="s">
        <v>142</v>
      </c>
      <c r="H114" s="219">
        <v>0.56000000000000005</v>
      </c>
      <c r="I114" s="220"/>
      <c r="J114" s="221">
        <f>ROUND(I114*H114,2)</f>
        <v>0</v>
      </c>
      <c r="K114" s="217" t="s">
        <v>143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0.27128000000000002</v>
      </c>
      <c r="R114" s="224">
        <f>Q114*H114</f>
        <v>0.15191680000000002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144</v>
      </c>
      <c r="AT114" s="226" t="s">
        <v>139</v>
      </c>
      <c r="AU114" s="226" t="s">
        <v>79</v>
      </c>
      <c r="AY114" s="20" t="s">
        <v>136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144</v>
      </c>
      <c r="BM114" s="226" t="s">
        <v>399</v>
      </c>
    </row>
    <row r="115" s="2" customFormat="1">
      <c r="A115" s="41"/>
      <c r="B115" s="42"/>
      <c r="C115" s="43"/>
      <c r="D115" s="228" t="s">
        <v>146</v>
      </c>
      <c r="E115" s="43"/>
      <c r="F115" s="229" t="s">
        <v>400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146</v>
      </c>
      <c r="AU115" s="20" t="s">
        <v>79</v>
      </c>
    </row>
    <row r="116" s="13" customFormat="1">
      <c r="A116" s="13"/>
      <c r="B116" s="233"/>
      <c r="C116" s="234"/>
      <c r="D116" s="235" t="s">
        <v>148</v>
      </c>
      <c r="E116" s="236" t="s">
        <v>19</v>
      </c>
      <c r="F116" s="237" t="s">
        <v>401</v>
      </c>
      <c r="G116" s="234"/>
      <c r="H116" s="238">
        <v>0.56000000000000005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148</v>
      </c>
      <c r="AU116" s="244" t="s">
        <v>79</v>
      </c>
      <c r="AV116" s="13" t="s">
        <v>79</v>
      </c>
      <c r="AW116" s="13" t="s">
        <v>32</v>
      </c>
      <c r="AX116" s="13" t="s">
        <v>70</v>
      </c>
      <c r="AY116" s="244" t="s">
        <v>136</v>
      </c>
    </row>
    <row r="117" s="14" customFormat="1">
      <c r="A117" s="14"/>
      <c r="B117" s="245"/>
      <c r="C117" s="246"/>
      <c r="D117" s="235" t="s">
        <v>148</v>
      </c>
      <c r="E117" s="247" t="s">
        <v>19</v>
      </c>
      <c r="F117" s="248" t="s">
        <v>152</v>
      </c>
      <c r="G117" s="246"/>
      <c r="H117" s="249">
        <v>0.56000000000000005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148</v>
      </c>
      <c r="AU117" s="255" t="s">
        <v>79</v>
      </c>
      <c r="AV117" s="14" t="s">
        <v>144</v>
      </c>
      <c r="AW117" s="14" t="s">
        <v>32</v>
      </c>
      <c r="AX117" s="14" t="s">
        <v>77</v>
      </c>
      <c r="AY117" s="255" t="s">
        <v>136</v>
      </c>
    </row>
    <row r="118" s="2" customFormat="1" ht="16.5" customHeight="1">
      <c r="A118" s="41"/>
      <c r="B118" s="42"/>
      <c r="C118" s="215" t="s">
        <v>178</v>
      </c>
      <c r="D118" s="215" t="s">
        <v>139</v>
      </c>
      <c r="E118" s="216" t="s">
        <v>402</v>
      </c>
      <c r="F118" s="217" t="s">
        <v>403</v>
      </c>
      <c r="G118" s="218" t="s">
        <v>189</v>
      </c>
      <c r="H118" s="219">
        <v>0.90000000000000002</v>
      </c>
      <c r="I118" s="220"/>
      <c r="J118" s="221">
        <f>ROUND(I118*H118,2)</f>
        <v>0</v>
      </c>
      <c r="K118" s="217" t="s">
        <v>143</v>
      </c>
      <c r="L118" s="47"/>
      <c r="M118" s="222" t="s">
        <v>19</v>
      </c>
      <c r="N118" s="223" t="s">
        <v>41</v>
      </c>
      <c r="O118" s="87"/>
      <c r="P118" s="224">
        <f>O118*H118</f>
        <v>0</v>
      </c>
      <c r="Q118" s="224">
        <v>0.00012040709999999999</v>
      </c>
      <c r="R118" s="224">
        <f>Q118*H118</f>
        <v>0.00010836639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144</v>
      </c>
      <c r="AT118" s="226" t="s">
        <v>139</v>
      </c>
      <c r="AU118" s="226" t="s">
        <v>79</v>
      </c>
      <c r="AY118" s="20" t="s">
        <v>136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144</v>
      </c>
      <c r="BM118" s="226" t="s">
        <v>404</v>
      </c>
    </row>
    <row r="119" s="2" customFormat="1">
      <c r="A119" s="41"/>
      <c r="B119" s="42"/>
      <c r="C119" s="43"/>
      <c r="D119" s="228" t="s">
        <v>146</v>
      </c>
      <c r="E119" s="43"/>
      <c r="F119" s="229" t="s">
        <v>405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146</v>
      </c>
      <c r="AU119" s="20" t="s">
        <v>79</v>
      </c>
    </row>
    <row r="120" s="13" customFormat="1">
      <c r="A120" s="13"/>
      <c r="B120" s="233"/>
      <c r="C120" s="234"/>
      <c r="D120" s="235" t="s">
        <v>148</v>
      </c>
      <c r="E120" s="236" t="s">
        <v>19</v>
      </c>
      <c r="F120" s="237" t="s">
        <v>406</v>
      </c>
      <c r="G120" s="234"/>
      <c r="H120" s="238">
        <v>0.90000000000000002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148</v>
      </c>
      <c r="AU120" s="244" t="s">
        <v>79</v>
      </c>
      <c r="AV120" s="13" t="s">
        <v>79</v>
      </c>
      <c r="AW120" s="13" t="s">
        <v>32</v>
      </c>
      <c r="AX120" s="13" t="s">
        <v>70</v>
      </c>
      <c r="AY120" s="244" t="s">
        <v>136</v>
      </c>
    </row>
    <row r="121" s="14" customFormat="1">
      <c r="A121" s="14"/>
      <c r="B121" s="245"/>
      <c r="C121" s="246"/>
      <c r="D121" s="235" t="s">
        <v>148</v>
      </c>
      <c r="E121" s="247" t="s">
        <v>19</v>
      </c>
      <c r="F121" s="248" t="s">
        <v>152</v>
      </c>
      <c r="G121" s="246"/>
      <c r="H121" s="249">
        <v>0.90000000000000002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148</v>
      </c>
      <c r="AU121" s="255" t="s">
        <v>79</v>
      </c>
      <c r="AV121" s="14" t="s">
        <v>144</v>
      </c>
      <c r="AW121" s="14" t="s">
        <v>32</v>
      </c>
      <c r="AX121" s="14" t="s">
        <v>77</v>
      </c>
      <c r="AY121" s="255" t="s">
        <v>136</v>
      </c>
    </row>
    <row r="122" s="2" customFormat="1" ht="16.5" customHeight="1">
      <c r="A122" s="41"/>
      <c r="B122" s="42"/>
      <c r="C122" s="215" t="s">
        <v>186</v>
      </c>
      <c r="D122" s="215" t="s">
        <v>139</v>
      </c>
      <c r="E122" s="216" t="s">
        <v>407</v>
      </c>
      <c r="F122" s="217" t="s">
        <v>408</v>
      </c>
      <c r="G122" s="218" t="s">
        <v>189</v>
      </c>
      <c r="H122" s="219">
        <v>5.5999999999999996</v>
      </c>
      <c r="I122" s="220"/>
      <c r="J122" s="221">
        <f>ROUND(I122*H122,2)</f>
        <v>0</v>
      </c>
      <c r="K122" s="217" t="s">
        <v>143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0.000136</v>
      </c>
      <c r="R122" s="224">
        <f>Q122*H122</f>
        <v>0.00076159999999999997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144</v>
      </c>
      <c r="AT122" s="226" t="s">
        <v>139</v>
      </c>
      <c r="AU122" s="226" t="s">
        <v>79</v>
      </c>
      <c r="AY122" s="20" t="s">
        <v>136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144</v>
      </c>
      <c r="BM122" s="226" t="s">
        <v>409</v>
      </c>
    </row>
    <row r="123" s="2" customFormat="1">
      <c r="A123" s="41"/>
      <c r="B123" s="42"/>
      <c r="C123" s="43"/>
      <c r="D123" s="228" t="s">
        <v>146</v>
      </c>
      <c r="E123" s="43"/>
      <c r="F123" s="229" t="s">
        <v>410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146</v>
      </c>
      <c r="AU123" s="20" t="s">
        <v>79</v>
      </c>
    </row>
    <row r="124" s="13" customFormat="1">
      <c r="A124" s="13"/>
      <c r="B124" s="233"/>
      <c r="C124" s="234"/>
      <c r="D124" s="235" t="s">
        <v>148</v>
      </c>
      <c r="E124" s="236" t="s">
        <v>19</v>
      </c>
      <c r="F124" s="237" t="s">
        <v>411</v>
      </c>
      <c r="G124" s="234"/>
      <c r="H124" s="238">
        <v>4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148</v>
      </c>
      <c r="AU124" s="244" t="s">
        <v>79</v>
      </c>
      <c r="AV124" s="13" t="s">
        <v>79</v>
      </c>
      <c r="AW124" s="13" t="s">
        <v>32</v>
      </c>
      <c r="AX124" s="13" t="s">
        <v>70</v>
      </c>
      <c r="AY124" s="244" t="s">
        <v>136</v>
      </c>
    </row>
    <row r="125" s="13" customFormat="1">
      <c r="A125" s="13"/>
      <c r="B125" s="233"/>
      <c r="C125" s="234"/>
      <c r="D125" s="235" t="s">
        <v>148</v>
      </c>
      <c r="E125" s="236" t="s">
        <v>19</v>
      </c>
      <c r="F125" s="237" t="s">
        <v>412</v>
      </c>
      <c r="G125" s="234"/>
      <c r="H125" s="238">
        <v>1.6000000000000001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148</v>
      </c>
      <c r="AU125" s="244" t="s">
        <v>79</v>
      </c>
      <c r="AV125" s="13" t="s">
        <v>79</v>
      </c>
      <c r="AW125" s="13" t="s">
        <v>32</v>
      </c>
      <c r="AX125" s="13" t="s">
        <v>70</v>
      </c>
      <c r="AY125" s="244" t="s">
        <v>136</v>
      </c>
    </row>
    <row r="126" s="14" customFormat="1">
      <c r="A126" s="14"/>
      <c r="B126" s="245"/>
      <c r="C126" s="246"/>
      <c r="D126" s="235" t="s">
        <v>148</v>
      </c>
      <c r="E126" s="247" t="s">
        <v>19</v>
      </c>
      <c r="F126" s="248" t="s">
        <v>152</v>
      </c>
      <c r="G126" s="246"/>
      <c r="H126" s="249">
        <v>5.5999999999999996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148</v>
      </c>
      <c r="AU126" s="255" t="s">
        <v>79</v>
      </c>
      <c r="AV126" s="14" t="s">
        <v>144</v>
      </c>
      <c r="AW126" s="14" t="s">
        <v>32</v>
      </c>
      <c r="AX126" s="14" t="s">
        <v>77</v>
      </c>
      <c r="AY126" s="255" t="s">
        <v>136</v>
      </c>
    </row>
    <row r="127" s="12" customFormat="1" ht="22.8" customHeight="1">
      <c r="A127" s="12"/>
      <c r="B127" s="199"/>
      <c r="C127" s="200"/>
      <c r="D127" s="201" t="s">
        <v>69</v>
      </c>
      <c r="E127" s="213" t="s">
        <v>186</v>
      </c>
      <c r="F127" s="213" t="s">
        <v>413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SUM(P128:P164)</f>
        <v>0</v>
      </c>
      <c r="Q127" s="207"/>
      <c r="R127" s="208">
        <f>SUM(R128:R164)</f>
        <v>7.3094953999999994</v>
      </c>
      <c r="S127" s="207"/>
      <c r="T127" s="209">
        <f>SUM(T128:T164)</f>
        <v>0.0025187999999999999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77</v>
      </c>
      <c r="AT127" s="211" t="s">
        <v>69</v>
      </c>
      <c r="AU127" s="211" t="s">
        <v>77</v>
      </c>
      <c r="AY127" s="210" t="s">
        <v>136</v>
      </c>
      <c r="BK127" s="212">
        <f>SUM(BK128:BK164)</f>
        <v>0</v>
      </c>
    </row>
    <row r="128" s="2" customFormat="1" ht="24.15" customHeight="1">
      <c r="A128" s="41"/>
      <c r="B128" s="42"/>
      <c r="C128" s="215" t="s">
        <v>193</v>
      </c>
      <c r="D128" s="215" t="s">
        <v>139</v>
      </c>
      <c r="E128" s="216" t="s">
        <v>414</v>
      </c>
      <c r="F128" s="217" t="s">
        <v>415</v>
      </c>
      <c r="G128" s="218" t="s">
        <v>284</v>
      </c>
      <c r="H128" s="219">
        <v>5</v>
      </c>
      <c r="I128" s="220"/>
      <c r="J128" s="221">
        <f>ROUND(I128*H128,2)</f>
        <v>0</v>
      </c>
      <c r="K128" s="217" t="s">
        <v>143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0.010699999999999999</v>
      </c>
      <c r="R128" s="224">
        <f>Q128*H128</f>
        <v>0.053499999999999999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144</v>
      </c>
      <c r="AT128" s="226" t="s">
        <v>139</v>
      </c>
      <c r="AU128" s="226" t="s">
        <v>79</v>
      </c>
      <c r="AY128" s="20" t="s">
        <v>136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144</v>
      </c>
      <c r="BM128" s="226" t="s">
        <v>416</v>
      </c>
    </row>
    <row r="129" s="2" customFormat="1">
      <c r="A129" s="41"/>
      <c r="B129" s="42"/>
      <c r="C129" s="43"/>
      <c r="D129" s="228" t="s">
        <v>146</v>
      </c>
      <c r="E129" s="43"/>
      <c r="F129" s="229" t="s">
        <v>417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146</v>
      </c>
      <c r="AU129" s="20" t="s">
        <v>79</v>
      </c>
    </row>
    <row r="130" s="13" customFormat="1">
      <c r="A130" s="13"/>
      <c r="B130" s="233"/>
      <c r="C130" s="234"/>
      <c r="D130" s="235" t="s">
        <v>148</v>
      </c>
      <c r="E130" s="236" t="s">
        <v>19</v>
      </c>
      <c r="F130" s="237" t="s">
        <v>418</v>
      </c>
      <c r="G130" s="234"/>
      <c r="H130" s="238">
        <v>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148</v>
      </c>
      <c r="AU130" s="244" t="s">
        <v>79</v>
      </c>
      <c r="AV130" s="13" t="s">
        <v>79</v>
      </c>
      <c r="AW130" s="13" t="s">
        <v>32</v>
      </c>
      <c r="AX130" s="13" t="s">
        <v>70</v>
      </c>
      <c r="AY130" s="244" t="s">
        <v>136</v>
      </c>
    </row>
    <row r="131" s="14" customFormat="1">
      <c r="A131" s="14"/>
      <c r="B131" s="245"/>
      <c r="C131" s="246"/>
      <c r="D131" s="235" t="s">
        <v>148</v>
      </c>
      <c r="E131" s="247" t="s">
        <v>19</v>
      </c>
      <c r="F131" s="248" t="s">
        <v>152</v>
      </c>
      <c r="G131" s="246"/>
      <c r="H131" s="249">
        <v>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148</v>
      </c>
      <c r="AU131" s="255" t="s">
        <v>79</v>
      </c>
      <c r="AV131" s="14" t="s">
        <v>144</v>
      </c>
      <c r="AW131" s="14" t="s">
        <v>32</v>
      </c>
      <c r="AX131" s="14" t="s">
        <v>77</v>
      </c>
      <c r="AY131" s="255" t="s">
        <v>136</v>
      </c>
    </row>
    <row r="132" s="2" customFormat="1" ht="24.15" customHeight="1">
      <c r="A132" s="41"/>
      <c r="B132" s="42"/>
      <c r="C132" s="215" t="s">
        <v>205</v>
      </c>
      <c r="D132" s="215" t="s">
        <v>139</v>
      </c>
      <c r="E132" s="216" t="s">
        <v>419</v>
      </c>
      <c r="F132" s="217" t="s">
        <v>420</v>
      </c>
      <c r="G132" s="218" t="s">
        <v>284</v>
      </c>
      <c r="H132" s="219">
        <v>28</v>
      </c>
      <c r="I132" s="220"/>
      <c r="J132" s="221">
        <f>ROUND(I132*H132,2)</f>
        <v>0</v>
      </c>
      <c r="K132" s="217" t="s">
        <v>143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0.043799999999999999</v>
      </c>
      <c r="R132" s="224">
        <f>Q132*H132</f>
        <v>1.2263999999999999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144</v>
      </c>
      <c r="AT132" s="226" t="s">
        <v>139</v>
      </c>
      <c r="AU132" s="226" t="s">
        <v>79</v>
      </c>
      <c r="AY132" s="20" t="s">
        <v>136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144</v>
      </c>
      <c r="BM132" s="226" t="s">
        <v>421</v>
      </c>
    </row>
    <row r="133" s="2" customFormat="1">
      <c r="A133" s="41"/>
      <c r="B133" s="42"/>
      <c r="C133" s="43"/>
      <c r="D133" s="228" t="s">
        <v>146</v>
      </c>
      <c r="E133" s="43"/>
      <c r="F133" s="229" t="s">
        <v>422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146</v>
      </c>
      <c r="AU133" s="20" t="s">
        <v>79</v>
      </c>
    </row>
    <row r="134" s="15" customFormat="1">
      <c r="A134" s="15"/>
      <c r="B134" s="256"/>
      <c r="C134" s="257"/>
      <c r="D134" s="235" t="s">
        <v>148</v>
      </c>
      <c r="E134" s="258" t="s">
        <v>19</v>
      </c>
      <c r="F134" s="259" t="s">
        <v>423</v>
      </c>
      <c r="G134" s="257"/>
      <c r="H134" s="258" t="s">
        <v>19</v>
      </c>
      <c r="I134" s="260"/>
      <c r="J134" s="257"/>
      <c r="K134" s="257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148</v>
      </c>
      <c r="AU134" s="265" t="s">
        <v>79</v>
      </c>
      <c r="AV134" s="15" t="s">
        <v>77</v>
      </c>
      <c r="AW134" s="15" t="s">
        <v>32</v>
      </c>
      <c r="AX134" s="15" t="s">
        <v>70</v>
      </c>
      <c r="AY134" s="265" t="s">
        <v>136</v>
      </c>
    </row>
    <row r="135" s="13" customFormat="1">
      <c r="A135" s="13"/>
      <c r="B135" s="233"/>
      <c r="C135" s="234"/>
      <c r="D135" s="235" t="s">
        <v>148</v>
      </c>
      <c r="E135" s="236" t="s">
        <v>19</v>
      </c>
      <c r="F135" s="237" t="s">
        <v>424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148</v>
      </c>
      <c r="AU135" s="244" t="s">
        <v>79</v>
      </c>
      <c r="AV135" s="13" t="s">
        <v>79</v>
      </c>
      <c r="AW135" s="13" t="s">
        <v>32</v>
      </c>
      <c r="AX135" s="13" t="s">
        <v>70</v>
      </c>
      <c r="AY135" s="244" t="s">
        <v>136</v>
      </c>
    </row>
    <row r="136" s="13" customFormat="1">
      <c r="A136" s="13"/>
      <c r="B136" s="233"/>
      <c r="C136" s="234"/>
      <c r="D136" s="235" t="s">
        <v>148</v>
      </c>
      <c r="E136" s="236" t="s">
        <v>19</v>
      </c>
      <c r="F136" s="237" t="s">
        <v>425</v>
      </c>
      <c r="G136" s="234"/>
      <c r="H136" s="238">
        <v>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148</v>
      </c>
      <c r="AU136" s="244" t="s">
        <v>79</v>
      </c>
      <c r="AV136" s="13" t="s">
        <v>79</v>
      </c>
      <c r="AW136" s="13" t="s">
        <v>32</v>
      </c>
      <c r="AX136" s="13" t="s">
        <v>70</v>
      </c>
      <c r="AY136" s="244" t="s">
        <v>136</v>
      </c>
    </row>
    <row r="137" s="13" customFormat="1">
      <c r="A137" s="13"/>
      <c r="B137" s="233"/>
      <c r="C137" s="234"/>
      <c r="D137" s="235" t="s">
        <v>148</v>
      </c>
      <c r="E137" s="236" t="s">
        <v>19</v>
      </c>
      <c r="F137" s="237" t="s">
        <v>426</v>
      </c>
      <c r="G137" s="234"/>
      <c r="H137" s="238">
        <v>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148</v>
      </c>
      <c r="AU137" s="244" t="s">
        <v>79</v>
      </c>
      <c r="AV137" s="13" t="s">
        <v>79</v>
      </c>
      <c r="AW137" s="13" t="s">
        <v>32</v>
      </c>
      <c r="AX137" s="13" t="s">
        <v>70</v>
      </c>
      <c r="AY137" s="244" t="s">
        <v>136</v>
      </c>
    </row>
    <row r="138" s="13" customFormat="1">
      <c r="A138" s="13"/>
      <c r="B138" s="233"/>
      <c r="C138" s="234"/>
      <c r="D138" s="235" t="s">
        <v>148</v>
      </c>
      <c r="E138" s="236" t="s">
        <v>19</v>
      </c>
      <c r="F138" s="237" t="s">
        <v>427</v>
      </c>
      <c r="G138" s="234"/>
      <c r="H138" s="238">
        <v>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148</v>
      </c>
      <c r="AU138" s="244" t="s">
        <v>79</v>
      </c>
      <c r="AV138" s="13" t="s">
        <v>79</v>
      </c>
      <c r="AW138" s="13" t="s">
        <v>32</v>
      </c>
      <c r="AX138" s="13" t="s">
        <v>70</v>
      </c>
      <c r="AY138" s="244" t="s">
        <v>136</v>
      </c>
    </row>
    <row r="139" s="13" customFormat="1">
      <c r="A139" s="13"/>
      <c r="B139" s="233"/>
      <c r="C139" s="234"/>
      <c r="D139" s="235" t="s">
        <v>148</v>
      </c>
      <c r="E139" s="236" t="s">
        <v>19</v>
      </c>
      <c r="F139" s="237" t="s">
        <v>428</v>
      </c>
      <c r="G139" s="234"/>
      <c r="H139" s="238">
        <v>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148</v>
      </c>
      <c r="AU139" s="244" t="s">
        <v>79</v>
      </c>
      <c r="AV139" s="13" t="s">
        <v>79</v>
      </c>
      <c r="AW139" s="13" t="s">
        <v>32</v>
      </c>
      <c r="AX139" s="13" t="s">
        <v>70</v>
      </c>
      <c r="AY139" s="244" t="s">
        <v>136</v>
      </c>
    </row>
    <row r="140" s="13" customFormat="1">
      <c r="A140" s="13"/>
      <c r="B140" s="233"/>
      <c r="C140" s="234"/>
      <c r="D140" s="235" t="s">
        <v>148</v>
      </c>
      <c r="E140" s="236" t="s">
        <v>19</v>
      </c>
      <c r="F140" s="237" t="s">
        <v>429</v>
      </c>
      <c r="G140" s="234"/>
      <c r="H140" s="238">
        <v>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148</v>
      </c>
      <c r="AU140" s="244" t="s">
        <v>79</v>
      </c>
      <c r="AV140" s="13" t="s">
        <v>79</v>
      </c>
      <c r="AW140" s="13" t="s">
        <v>32</v>
      </c>
      <c r="AX140" s="13" t="s">
        <v>70</v>
      </c>
      <c r="AY140" s="244" t="s">
        <v>136</v>
      </c>
    </row>
    <row r="141" s="13" customFormat="1">
      <c r="A141" s="13"/>
      <c r="B141" s="233"/>
      <c r="C141" s="234"/>
      <c r="D141" s="235" t="s">
        <v>148</v>
      </c>
      <c r="E141" s="236" t="s">
        <v>19</v>
      </c>
      <c r="F141" s="237" t="s">
        <v>430</v>
      </c>
      <c r="G141" s="234"/>
      <c r="H141" s="238">
        <v>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148</v>
      </c>
      <c r="AU141" s="244" t="s">
        <v>79</v>
      </c>
      <c r="AV141" s="13" t="s">
        <v>79</v>
      </c>
      <c r="AW141" s="13" t="s">
        <v>32</v>
      </c>
      <c r="AX141" s="13" t="s">
        <v>70</v>
      </c>
      <c r="AY141" s="244" t="s">
        <v>136</v>
      </c>
    </row>
    <row r="142" s="13" customFormat="1">
      <c r="A142" s="13"/>
      <c r="B142" s="233"/>
      <c r="C142" s="234"/>
      <c r="D142" s="235" t="s">
        <v>148</v>
      </c>
      <c r="E142" s="236" t="s">
        <v>19</v>
      </c>
      <c r="F142" s="237" t="s">
        <v>431</v>
      </c>
      <c r="G142" s="234"/>
      <c r="H142" s="238">
        <v>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148</v>
      </c>
      <c r="AU142" s="244" t="s">
        <v>79</v>
      </c>
      <c r="AV142" s="13" t="s">
        <v>79</v>
      </c>
      <c r="AW142" s="13" t="s">
        <v>32</v>
      </c>
      <c r="AX142" s="13" t="s">
        <v>70</v>
      </c>
      <c r="AY142" s="244" t="s">
        <v>136</v>
      </c>
    </row>
    <row r="143" s="13" customFormat="1">
      <c r="A143" s="13"/>
      <c r="B143" s="233"/>
      <c r="C143" s="234"/>
      <c r="D143" s="235" t="s">
        <v>148</v>
      </c>
      <c r="E143" s="236" t="s">
        <v>19</v>
      </c>
      <c r="F143" s="237" t="s">
        <v>432</v>
      </c>
      <c r="G143" s="234"/>
      <c r="H143" s="238">
        <v>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148</v>
      </c>
      <c r="AU143" s="244" t="s">
        <v>79</v>
      </c>
      <c r="AV143" s="13" t="s">
        <v>79</v>
      </c>
      <c r="AW143" s="13" t="s">
        <v>32</v>
      </c>
      <c r="AX143" s="13" t="s">
        <v>70</v>
      </c>
      <c r="AY143" s="244" t="s">
        <v>136</v>
      </c>
    </row>
    <row r="144" s="13" customFormat="1">
      <c r="A144" s="13"/>
      <c r="B144" s="233"/>
      <c r="C144" s="234"/>
      <c r="D144" s="235" t="s">
        <v>148</v>
      </c>
      <c r="E144" s="236" t="s">
        <v>19</v>
      </c>
      <c r="F144" s="237" t="s">
        <v>433</v>
      </c>
      <c r="G144" s="234"/>
      <c r="H144" s="238">
        <v>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148</v>
      </c>
      <c r="AU144" s="244" t="s">
        <v>79</v>
      </c>
      <c r="AV144" s="13" t="s">
        <v>79</v>
      </c>
      <c r="AW144" s="13" t="s">
        <v>32</v>
      </c>
      <c r="AX144" s="13" t="s">
        <v>70</v>
      </c>
      <c r="AY144" s="244" t="s">
        <v>136</v>
      </c>
    </row>
    <row r="145" s="14" customFormat="1">
      <c r="A145" s="14"/>
      <c r="B145" s="245"/>
      <c r="C145" s="246"/>
      <c r="D145" s="235" t="s">
        <v>148</v>
      </c>
      <c r="E145" s="247" t="s">
        <v>19</v>
      </c>
      <c r="F145" s="248" t="s">
        <v>152</v>
      </c>
      <c r="G145" s="246"/>
      <c r="H145" s="249">
        <v>28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148</v>
      </c>
      <c r="AU145" s="255" t="s">
        <v>79</v>
      </c>
      <c r="AV145" s="14" t="s">
        <v>144</v>
      </c>
      <c r="AW145" s="14" t="s">
        <v>32</v>
      </c>
      <c r="AX145" s="14" t="s">
        <v>77</v>
      </c>
      <c r="AY145" s="255" t="s">
        <v>136</v>
      </c>
    </row>
    <row r="146" s="2" customFormat="1" ht="24.15" customHeight="1">
      <c r="A146" s="41"/>
      <c r="B146" s="42"/>
      <c r="C146" s="215" t="s">
        <v>137</v>
      </c>
      <c r="D146" s="215" t="s">
        <v>139</v>
      </c>
      <c r="E146" s="216" t="s">
        <v>434</v>
      </c>
      <c r="F146" s="217" t="s">
        <v>435</v>
      </c>
      <c r="G146" s="218" t="s">
        <v>284</v>
      </c>
      <c r="H146" s="219">
        <v>2</v>
      </c>
      <c r="I146" s="220"/>
      <c r="J146" s="221">
        <f>ROUND(I146*H146,2)</f>
        <v>0</v>
      </c>
      <c r="K146" s="217" t="s">
        <v>143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0.1658</v>
      </c>
      <c r="R146" s="224">
        <f>Q146*H146</f>
        <v>0.33160000000000001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144</v>
      </c>
      <c r="AT146" s="226" t="s">
        <v>139</v>
      </c>
      <c r="AU146" s="226" t="s">
        <v>79</v>
      </c>
      <c r="AY146" s="20" t="s">
        <v>136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144</v>
      </c>
      <c r="BM146" s="226" t="s">
        <v>436</v>
      </c>
    </row>
    <row r="147" s="2" customFormat="1">
      <c r="A147" s="41"/>
      <c r="B147" s="42"/>
      <c r="C147" s="43"/>
      <c r="D147" s="228" t="s">
        <v>146</v>
      </c>
      <c r="E147" s="43"/>
      <c r="F147" s="229" t="s">
        <v>437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146</v>
      </c>
      <c r="AU147" s="20" t="s">
        <v>79</v>
      </c>
    </row>
    <row r="148" s="15" customFormat="1">
      <c r="A148" s="15"/>
      <c r="B148" s="256"/>
      <c r="C148" s="257"/>
      <c r="D148" s="235" t="s">
        <v>148</v>
      </c>
      <c r="E148" s="258" t="s">
        <v>19</v>
      </c>
      <c r="F148" s="259" t="s">
        <v>438</v>
      </c>
      <c r="G148" s="257"/>
      <c r="H148" s="258" t="s">
        <v>19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148</v>
      </c>
      <c r="AU148" s="265" t="s">
        <v>79</v>
      </c>
      <c r="AV148" s="15" t="s">
        <v>77</v>
      </c>
      <c r="AW148" s="15" t="s">
        <v>32</v>
      </c>
      <c r="AX148" s="15" t="s">
        <v>70</v>
      </c>
      <c r="AY148" s="265" t="s">
        <v>136</v>
      </c>
    </row>
    <row r="149" s="13" customFormat="1">
      <c r="A149" s="13"/>
      <c r="B149" s="233"/>
      <c r="C149" s="234"/>
      <c r="D149" s="235" t="s">
        <v>148</v>
      </c>
      <c r="E149" s="236" t="s">
        <v>19</v>
      </c>
      <c r="F149" s="237" t="s">
        <v>439</v>
      </c>
      <c r="G149" s="234"/>
      <c r="H149" s="238">
        <v>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148</v>
      </c>
      <c r="AU149" s="244" t="s">
        <v>79</v>
      </c>
      <c r="AV149" s="13" t="s">
        <v>79</v>
      </c>
      <c r="AW149" s="13" t="s">
        <v>32</v>
      </c>
      <c r="AX149" s="13" t="s">
        <v>70</v>
      </c>
      <c r="AY149" s="244" t="s">
        <v>136</v>
      </c>
    </row>
    <row r="150" s="13" customFormat="1">
      <c r="A150" s="13"/>
      <c r="B150" s="233"/>
      <c r="C150" s="234"/>
      <c r="D150" s="235" t="s">
        <v>148</v>
      </c>
      <c r="E150" s="236" t="s">
        <v>19</v>
      </c>
      <c r="F150" s="237" t="s">
        <v>440</v>
      </c>
      <c r="G150" s="234"/>
      <c r="H150" s="238">
        <v>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148</v>
      </c>
      <c r="AU150" s="244" t="s">
        <v>79</v>
      </c>
      <c r="AV150" s="13" t="s">
        <v>79</v>
      </c>
      <c r="AW150" s="13" t="s">
        <v>32</v>
      </c>
      <c r="AX150" s="13" t="s">
        <v>70</v>
      </c>
      <c r="AY150" s="244" t="s">
        <v>136</v>
      </c>
    </row>
    <row r="151" s="14" customFormat="1">
      <c r="A151" s="14"/>
      <c r="B151" s="245"/>
      <c r="C151" s="246"/>
      <c r="D151" s="235" t="s">
        <v>148</v>
      </c>
      <c r="E151" s="247" t="s">
        <v>19</v>
      </c>
      <c r="F151" s="248" t="s">
        <v>152</v>
      </c>
      <c r="G151" s="246"/>
      <c r="H151" s="249">
        <v>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148</v>
      </c>
      <c r="AU151" s="255" t="s">
        <v>79</v>
      </c>
      <c r="AV151" s="14" t="s">
        <v>144</v>
      </c>
      <c r="AW151" s="14" t="s">
        <v>32</v>
      </c>
      <c r="AX151" s="14" t="s">
        <v>77</v>
      </c>
      <c r="AY151" s="255" t="s">
        <v>136</v>
      </c>
    </row>
    <row r="152" s="2" customFormat="1" ht="24.15" customHeight="1">
      <c r="A152" s="41"/>
      <c r="B152" s="42"/>
      <c r="C152" s="215" t="s">
        <v>224</v>
      </c>
      <c r="D152" s="215" t="s">
        <v>139</v>
      </c>
      <c r="E152" s="216" t="s">
        <v>441</v>
      </c>
      <c r="F152" s="217" t="s">
        <v>442</v>
      </c>
      <c r="G152" s="218" t="s">
        <v>284</v>
      </c>
      <c r="H152" s="219">
        <v>1</v>
      </c>
      <c r="I152" s="220"/>
      <c r="J152" s="221">
        <f>ROUND(I152*H152,2)</f>
        <v>0</v>
      </c>
      <c r="K152" s="217" t="s">
        <v>143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0.013275</v>
      </c>
      <c r="R152" s="224">
        <f>Q152*H152</f>
        <v>0.013275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144</v>
      </c>
      <c r="AT152" s="226" t="s">
        <v>139</v>
      </c>
      <c r="AU152" s="226" t="s">
        <v>79</v>
      </c>
      <c r="AY152" s="20" t="s">
        <v>136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144</v>
      </c>
      <c r="BM152" s="226" t="s">
        <v>443</v>
      </c>
    </row>
    <row r="153" s="2" customFormat="1">
      <c r="A153" s="41"/>
      <c r="B153" s="42"/>
      <c r="C153" s="43"/>
      <c r="D153" s="228" t="s">
        <v>146</v>
      </c>
      <c r="E153" s="43"/>
      <c r="F153" s="229" t="s">
        <v>444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146</v>
      </c>
      <c r="AU153" s="20" t="s">
        <v>79</v>
      </c>
    </row>
    <row r="154" s="13" customFormat="1">
      <c r="A154" s="13"/>
      <c r="B154" s="233"/>
      <c r="C154" s="234"/>
      <c r="D154" s="235" t="s">
        <v>148</v>
      </c>
      <c r="E154" s="236" t="s">
        <v>19</v>
      </c>
      <c r="F154" s="237" t="s">
        <v>445</v>
      </c>
      <c r="G154" s="234"/>
      <c r="H154" s="238">
        <v>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148</v>
      </c>
      <c r="AU154" s="244" t="s">
        <v>79</v>
      </c>
      <c r="AV154" s="13" t="s">
        <v>79</v>
      </c>
      <c r="AW154" s="13" t="s">
        <v>32</v>
      </c>
      <c r="AX154" s="13" t="s">
        <v>70</v>
      </c>
      <c r="AY154" s="244" t="s">
        <v>136</v>
      </c>
    </row>
    <row r="155" s="14" customFormat="1">
      <c r="A155" s="14"/>
      <c r="B155" s="245"/>
      <c r="C155" s="246"/>
      <c r="D155" s="235" t="s">
        <v>148</v>
      </c>
      <c r="E155" s="247" t="s">
        <v>19</v>
      </c>
      <c r="F155" s="248" t="s">
        <v>152</v>
      </c>
      <c r="G155" s="246"/>
      <c r="H155" s="249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148</v>
      </c>
      <c r="AU155" s="255" t="s">
        <v>79</v>
      </c>
      <c r="AV155" s="14" t="s">
        <v>144</v>
      </c>
      <c r="AW155" s="14" t="s">
        <v>32</v>
      </c>
      <c r="AX155" s="14" t="s">
        <v>77</v>
      </c>
      <c r="AY155" s="255" t="s">
        <v>136</v>
      </c>
    </row>
    <row r="156" s="2" customFormat="1" ht="21.75" customHeight="1">
      <c r="A156" s="41"/>
      <c r="B156" s="42"/>
      <c r="C156" s="215" t="s">
        <v>230</v>
      </c>
      <c r="D156" s="215" t="s">
        <v>139</v>
      </c>
      <c r="E156" s="216" t="s">
        <v>446</v>
      </c>
      <c r="F156" s="217" t="s">
        <v>447</v>
      </c>
      <c r="G156" s="218" t="s">
        <v>142</v>
      </c>
      <c r="H156" s="219">
        <v>41.979999999999997</v>
      </c>
      <c r="I156" s="220"/>
      <c r="J156" s="221">
        <f>ROUND(I156*H156,2)</f>
        <v>0</v>
      </c>
      <c r="K156" s="217" t="s">
        <v>143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0.00198</v>
      </c>
      <c r="R156" s="224">
        <f>Q156*H156</f>
        <v>0.083120399999999997</v>
      </c>
      <c r="S156" s="224">
        <v>6.0000000000000002E-05</v>
      </c>
      <c r="T156" s="225">
        <f>S156*H156</f>
        <v>0.0025187999999999999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144</v>
      </c>
      <c r="AT156" s="226" t="s">
        <v>139</v>
      </c>
      <c r="AU156" s="226" t="s">
        <v>79</v>
      </c>
      <c r="AY156" s="20" t="s">
        <v>136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144</v>
      </c>
      <c r="BM156" s="226" t="s">
        <v>448</v>
      </c>
    </row>
    <row r="157" s="2" customFormat="1">
      <c r="A157" s="41"/>
      <c r="B157" s="42"/>
      <c r="C157" s="43"/>
      <c r="D157" s="228" t="s">
        <v>146</v>
      </c>
      <c r="E157" s="43"/>
      <c r="F157" s="229" t="s">
        <v>449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146</v>
      </c>
      <c r="AU157" s="20" t="s">
        <v>79</v>
      </c>
    </row>
    <row r="158" s="13" customFormat="1">
      <c r="A158" s="13"/>
      <c r="B158" s="233"/>
      <c r="C158" s="234"/>
      <c r="D158" s="235" t="s">
        <v>148</v>
      </c>
      <c r="E158" s="236" t="s">
        <v>19</v>
      </c>
      <c r="F158" s="237" t="s">
        <v>450</v>
      </c>
      <c r="G158" s="234"/>
      <c r="H158" s="238">
        <v>41.979999999999997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148</v>
      </c>
      <c r="AU158" s="244" t="s">
        <v>79</v>
      </c>
      <c r="AV158" s="13" t="s">
        <v>79</v>
      </c>
      <c r="AW158" s="13" t="s">
        <v>32</v>
      </c>
      <c r="AX158" s="13" t="s">
        <v>70</v>
      </c>
      <c r="AY158" s="244" t="s">
        <v>136</v>
      </c>
    </row>
    <row r="159" s="14" customFormat="1">
      <c r="A159" s="14"/>
      <c r="B159" s="245"/>
      <c r="C159" s="246"/>
      <c r="D159" s="235" t="s">
        <v>148</v>
      </c>
      <c r="E159" s="247" t="s">
        <v>19</v>
      </c>
      <c r="F159" s="248" t="s">
        <v>152</v>
      </c>
      <c r="G159" s="246"/>
      <c r="H159" s="249">
        <v>41.979999999999997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148</v>
      </c>
      <c r="AU159" s="255" t="s">
        <v>79</v>
      </c>
      <c r="AV159" s="14" t="s">
        <v>144</v>
      </c>
      <c r="AW159" s="14" t="s">
        <v>32</v>
      </c>
      <c r="AX159" s="14" t="s">
        <v>77</v>
      </c>
      <c r="AY159" s="255" t="s">
        <v>136</v>
      </c>
    </row>
    <row r="160" s="2" customFormat="1" ht="33" customHeight="1">
      <c r="A160" s="41"/>
      <c r="B160" s="42"/>
      <c r="C160" s="215" t="s">
        <v>8</v>
      </c>
      <c r="D160" s="215" t="s">
        <v>139</v>
      </c>
      <c r="E160" s="216" t="s">
        <v>451</v>
      </c>
      <c r="F160" s="217" t="s">
        <v>452</v>
      </c>
      <c r="G160" s="218" t="s">
        <v>142</v>
      </c>
      <c r="H160" s="219">
        <v>60</v>
      </c>
      <c r="I160" s="220"/>
      <c r="J160" s="221">
        <f>ROUND(I160*H160,2)</f>
        <v>0</v>
      </c>
      <c r="K160" s="217" t="s">
        <v>143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0.093359999999999999</v>
      </c>
      <c r="R160" s="224">
        <f>Q160*H160</f>
        <v>5.6015999999999995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144</v>
      </c>
      <c r="AT160" s="226" t="s">
        <v>139</v>
      </c>
      <c r="AU160" s="226" t="s">
        <v>79</v>
      </c>
      <c r="AY160" s="20" t="s">
        <v>136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144</v>
      </c>
      <c r="BM160" s="226" t="s">
        <v>453</v>
      </c>
    </row>
    <row r="161" s="2" customFormat="1">
      <c r="A161" s="41"/>
      <c r="B161" s="42"/>
      <c r="C161" s="43"/>
      <c r="D161" s="228" t="s">
        <v>146</v>
      </c>
      <c r="E161" s="43"/>
      <c r="F161" s="229" t="s">
        <v>454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146</v>
      </c>
      <c r="AU161" s="20" t="s">
        <v>79</v>
      </c>
    </row>
    <row r="162" s="13" customFormat="1">
      <c r="A162" s="13"/>
      <c r="B162" s="233"/>
      <c r="C162" s="234"/>
      <c r="D162" s="235" t="s">
        <v>148</v>
      </c>
      <c r="E162" s="236" t="s">
        <v>19</v>
      </c>
      <c r="F162" s="237" t="s">
        <v>455</v>
      </c>
      <c r="G162" s="234"/>
      <c r="H162" s="238">
        <v>10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148</v>
      </c>
      <c r="AU162" s="244" t="s">
        <v>79</v>
      </c>
      <c r="AV162" s="13" t="s">
        <v>79</v>
      </c>
      <c r="AW162" s="13" t="s">
        <v>32</v>
      </c>
      <c r="AX162" s="13" t="s">
        <v>70</v>
      </c>
      <c r="AY162" s="244" t="s">
        <v>136</v>
      </c>
    </row>
    <row r="163" s="13" customFormat="1">
      <c r="A163" s="13"/>
      <c r="B163" s="233"/>
      <c r="C163" s="234"/>
      <c r="D163" s="235" t="s">
        <v>148</v>
      </c>
      <c r="E163" s="236" t="s">
        <v>19</v>
      </c>
      <c r="F163" s="237" t="s">
        <v>456</v>
      </c>
      <c r="G163" s="234"/>
      <c r="H163" s="238">
        <v>50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148</v>
      </c>
      <c r="AU163" s="244" t="s">
        <v>79</v>
      </c>
      <c r="AV163" s="13" t="s">
        <v>79</v>
      </c>
      <c r="AW163" s="13" t="s">
        <v>32</v>
      </c>
      <c r="AX163" s="13" t="s">
        <v>70</v>
      </c>
      <c r="AY163" s="244" t="s">
        <v>136</v>
      </c>
    </row>
    <row r="164" s="14" customFormat="1">
      <c r="A164" s="14"/>
      <c r="B164" s="245"/>
      <c r="C164" s="246"/>
      <c r="D164" s="235" t="s">
        <v>148</v>
      </c>
      <c r="E164" s="247" t="s">
        <v>19</v>
      </c>
      <c r="F164" s="248" t="s">
        <v>152</v>
      </c>
      <c r="G164" s="246"/>
      <c r="H164" s="249">
        <v>60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148</v>
      </c>
      <c r="AU164" s="255" t="s">
        <v>79</v>
      </c>
      <c r="AV164" s="14" t="s">
        <v>144</v>
      </c>
      <c r="AW164" s="14" t="s">
        <v>32</v>
      </c>
      <c r="AX164" s="14" t="s">
        <v>77</v>
      </c>
      <c r="AY164" s="255" t="s">
        <v>136</v>
      </c>
    </row>
    <row r="165" s="12" customFormat="1" ht="22.8" customHeight="1">
      <c r="A165" s="12"/>
      <c r="B165" s="199"/>
      <c r="C165" s="200"/>
      <c r="D165" s="201" t="s">
        <v>69</v>
      </c>
      <c r="E165" s="213" t="s">
        <v>137</v>
      </c>
      <c r="F165" s="213" t="s">
        <v>138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SUM(P166:P177)</f>
        <v>0</v>
      </c>
      <c r="Q165" s="207"/>
      <c r="R165" s="208">
        <f>SUM(R166:R177)</f>
        <v>0.033888750000000002</v>
      </c>
      <c r="S165" s="207"/>
      <c r="T165" s="209">
        <f>SUM(T166:T177)</f>
        <v>0.22199999999999998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77</v>
      </c>
      <c r="AT165" s="211" t="s">
        <v>69</v>
      </c>
      <c r="AU165" s="211" t="s">
        <v>77</v>
      </c>
      <c r="AY165" s="210" t="s">
        <v>136</v>
      </c>
      <c r="BK165" s="212">
        <f>SUM(BK166:BK177)</f>
        <v>0</v>
      </c>
    </row>
    <row r="166" s="2" customFormat="1" ht="24.15" customHeight="1">
      <c r="A166" s="41"/>
      <c r="B166" s="42"/>
      <c r="C166" s="215" t="s">
        <v>245</v>
      </c>
      <c r="D166" s="215" t="s">
        <v>139</v>
      </c>
      <c r="E166" s="216" t="s">
        <v>457</v>
      </c>
      <c r="F166" s="217" t="s">
        <v>458</v>
      </c>
      <c r="G166" s="218" t="s">
        <v>142</v>
      </c>
      <c r="H166" s="219">
        <v>131</v>
      </c>
      <c r="I166" s="220"/>
      <c r="J166" s="221">
        <f>ROUND(I166*H166,2)</f>
        <v>0</v>
      </c>
      <c r="K166" s="217" t="s">
        <v>143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0.00021000000000000001</v>
      </c>
      <c r="R166" s="224">
        <f>Q166*H166</f>
        <v>0.02751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144</v>
      </c>
      <c r="AT166" s="226" t="s">
        <v>139</v>
      </c>
      <c r="AU166" s="226" t="s">
        <v>79</v>
      </c>
      <c r="AY166" s="20" t="s">
        <v>136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144</v>
      </c>
      <c r="BM166" s="226" t="s">
        <v>459</v>
      </c>
    </row>
    <row r="167" s="2" customFormat="1">
      <c r="A167" s="41"/>
      <c r="B167" s="42"/>
      <c r="C167" s="43"/>
      <c r="D167" s="228" t="s">
        <v>146</v>
      </c>
      <c r="E167" s="43"/>
      <c r="F167" s="229" t="s">
        <v>460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146</v>
      </c>
      <c r="AU167" s="20" t="s">
        <v>79</v>
      </c>
    </row>
    <row r="168" s="13" customFormat="1">
      <c r="A168" s="13"/>
      <c r="B168" s="233"/>
      <c r="C168" s="234"/>
      <c r="D168" s="235" t="s">
        <v>148</v>
      </c>
      <c r="E168" s="236" t="s">
        <v>19</v>
      </c>
      <c r="F168" s="237" t="s">
        <v>461</v>
      </c>
      <c r="G168" s="234"/>
      <c r="H168" s="238">
        <v>131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148</v>
      </c>
      <c r="AU168" s="244" t="s">
        <v>79</v>
      </c>
      <c r="AV168" s="13" t="s">
        <v>79</v>
      </c>
      <c r="AW168" s="13" t="s">
        <v>32</v>
      </c>
      <c r="AX168" s="13" t="s">
        <v>70</v>
      </c>
      <c r="AY168" s="244" t="s">
        <v>136</v>
      </c>
    </row>
    <row r="169" s="14" customFormat="1">
      <c r="A169" s="14"/>
      <c r="B169" s="245"/>
      <c r="C169" s="246"/>
      <c r="D169" s="235" t="s">
        <v>148</v>
      </c>
      <c r="E169" s="247" t="s">
        <v>19</v>
      </c>
      <c r="F169" s="248" t="s">
        <v>152</v>
      </c>
      <c r="G169" s="246"/>
      <c r="H169" s="249">
        <v>131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148</v>
      </c>
      <c r="AU169" s="255" t="s">
        <v>79</v>
      </c>
      <c r="AV169" s="14" t="s">
        <v>144</v>
      </c>
      <c r="AW169" s="14" t="s">
        <v>32</v>
      </c>
      <c r="AX169" s="14" t="s">
        <v>77</v>
      </c>
      <c r="AY169" s="255" t="s">
        <v>136</v>
      </c>
    </row>
    <row r="170" s="2" customFormat="1" ht="24.15" customHeight="1">
      <c r="A170" s="41"/>
      <c r="B170" s="42"/>
      <c r="C170" s="215" t="s">
        <v>254</v>
      </c>
      <c r="D170" s="215" t="s">
        <v>139</v>
      </c>
      <c r="E170" s="216" t="s">
        <v>462</v>
      </c>
      <c r="F170" s="217" t="s">
        <v>463</v>
      </c>
      <c r="G170" s="218" t="s">
        <v>142</v>
      </c>
      <c r="H170" s="219">
        <v>182.25</v>
      </c>
      <c r="I170" s="220"/>
      <c r="J170" s="221">
        <f>ROUND(I170*H170,2)</f>
        <v>0</v>
      </c>
      <c r="K170" s="217" t="s">
        <v>143</v>
      </c>
      <c r="L170" s="47"/>
      <c r="M170" s="222" t="s">
        <v>19</v>
      </c>
      <c r="N170" s="223" t="s">
        <v>41</v>
      </c>
      <c r="O170" s="87"/>
      <c r="P170" s="224">
        <f>O170*H170</f>
        <v>0</v>
      </c>
      <c r="Q170" s="224">
        <v>3.4999999999999997E-05</v>
      </c>
      <c r="R170" s="224">
        <f>Q170*H170</f>
        <v>0.0063787499999999999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144</v>
      </c>
      <c r="AT170" s="226" t="s">
        <v>139</v>
      </c>
      <c r="AU170" s="226" t="s">
        <v>79</v>
      </c>
      <c r="AY170" s="20" t="s">
        <v>136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144</v>
      </c>
      <c r="BM170" s="226" t="s">
        <v>464</v>
      </c>
    </row>
    <row r="171" s="2" customFormat="1">
      <c r="A171" s="41"/>
      <c r="B171" s="42"/>
      <c r="C171" s="43"/>
      <c r="D171" s="228" t="s">
        <v>146</v>
      </c>
      <c r="E171" s="43"/>
      <c r="F171" s="229" t="s">
        <v>465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146</v>
      </c>
      <c r="AU171" s="20" t="s">
        <v>79</v>
      </c>
    </row>
    <row r="172" s="13" customFormat="1">
      <c r="A172" s="13"/>
      <c r="B172" s="233"/>
      <c r="C172" s="234"/>
      <c r="D172" s="235" t="s">
        <v>148</v>
      </c>
      <c r="E172" s="236" t="s">
        <v>19</v>
      </c>
      <c r="F172" s="237" t="s">
        <v>466</v>
      </c>
      <c r="G172" s="234"/>
      <c r="H172" s="238">
        <v>182.25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148</v>
      </c>
      <c r="AU172" s="244" t="s">
        <v>79</v>
      </c>
      <c r="AV172" s="13" t="s">
        <v>79</v>
      </c>
      <c r="AW172" s="13" t="s">
        <v>32</v>
      </c>
      <c r="AX172" s="13" t="s">
        <v>70</v>
      </c>
      <c r="AY172" s="244" t="s">
        <v>136</v>
      </c>
    </row>
    <row r="173" s="14" customFormat="1">
      <c r="A173" s="14"/>
      <c r="B173" s="245"/>
      <c r="C173" s="246"/>
      <c r="D173" s="235" t="s">
        <v>148</v>
      </c>
      <c r="E173" s="247" t="s">
        <v>19</v>
      </c>
      <c r="F173" s="248" t="s">
        <v>152</v>
      </c>
      <c r="G173" s="246"/>
      <c r="H173" s="249">
        <v>182.25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148</v>
      </c>
      <c r="AU173" s="255" t="s">
        <v>79</v>
      </c>
      <c r="AV173" s="14" t="s">
        <v>144</v>
      </c>
      <c r="AW173" s="14" t="s">
        <v>32</v>
      </c>
      <c r="AX173" s="14" t="s">
        <v>77</v>
      </c>
      <c r="AY173" s="255" t="s">
        <v>136</v>
      </c>
    </row>
    <row r="174" s="2" customFormat="1" ht="24.15" customHeight="1">
      <c r="A174" s="41"/>
      <c r="B174" s="42"/>
      <c r="C174" s="215" t="s">
        <v>260</v>
      </c>
      <c r="D174" s="215" t="s">
        <v>139</v>
      </c>
      <c r="E174" s="216" t="s">
        <v>467</v>
      </c>
      <c r="F174" s="217" t="s">
        <v>468</v>
      </c>
      <c r="G174" s="218" t="s">
        <v>284</v>
      </c>
      <c r="H174" s="219">
        <v>3</v>
      </c>
      <c r="I174" s="220"/>
      <c r="J174" s="221">
        <f>ROUND(I174*H174,2)</f>
        <v>0</v>
      </c>
      <c r="K174" s="217" t="s">
        <v>143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0.073999999999999996</v>
      </c>
      <c r="T174" s="225">
        <f>S174*H174</f>
        <v>0.22199999999999998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144</v>
      </c>
      <c r="AT174" s="226" t="s">
        <v>139</v>
      </c>
      <c r="AU174" s="226" t="s">
        <v>79</v>
      </c>
      <c r="AY174" s="20" t="s">
        <v>136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144</v>
      </c>
      <c r="BM174" s="226" t="s">
        <v>469</v>
      </c>
    </row>
    <row r="175" s="2" customFormat="1">
      <c r="A175" s="41"/>
      <c r="B175" s="42"/>
      <c r="C175" s="43"/>
      <c r="D175" s="228" t="s">
        <v>146</v>
      </c>
      <c r="E175" s="43"/>
      <c r="F175" s="229" t="s">
        <v>470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146</v>
      </c>
      <c r="AU175" s="20" t="s">
        <v>79</v>
      </c>
    </row>
    <row r="176" s="13" customFormat="1">
      <c r="A176" s="13"/>
      <c r="B176" s="233"/>
      <c r="C176" s="234"/>
      <c r="D176" s="235" t="s">
        <v>148</v>
      </c>
      <c r="E176" s="236" t="s">
        <v>19</v>
      </c>
      <c r="F176" s="237" t="s">
        <v>471</v>
      </c>
      <c r="G176" s="234"/>
      <c r="H176" s="238">
        <v>3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148</v>
      </c>
      <c r="AU176" s="244" t="s">
        <v>79</v>
      </c>
      <c r="AV176" s="13" t="s">
        <v>79</v>
      </c>
      <c r="AW176" s="13" t="s">
        <v>32</v>
      </c>
      <c r="AX176" s="13" t="s">
        <v>70</v>
      </c>
      <c r="AY176" s="244" t="s">
        <v>136</v>
      </c>
    </row>
    <row r="177" s="14" customFormat="1">
      <c r="A177" s="14"/>
      <c r="B177" s="245"/>
      <c r="C177" s="246"/>
      <c r="D177" s="235" t="s">
        <v>148</v>
      </c>
      <c r="E177" s="247" t="s">
        <v>19</v>
      </c>
      <c r="F177" s="248" t="s">
        <v>152</v>
      </c>
      <c r="G177" s="246"/>
      <c r="H177" s="249">
        <v>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148</v>
      </c>
      <c r="AU177" s="255" t="s">
        <v>79</v>
      </c>
      <c r="AV177" s="14" t="s">
        <v>144</v>
      </c>
      <c r="AW177" s="14" t="s">
        <v>32</v>
      </c>
      <c r="AX177" s="14" t="s">
        <v>77</v>
      </c>
      <c r="AY177" s="255" t="s">
        <v>136</v>
      </c>
    </row>
    <row r="178" s="12" customFormat="1" ht="22.8" customHeight="1">
      <c r="A178" s="12"/>
      <c r="B178" s="199"/>
      <c r="C178" s="200"/>
      <c r="D178" s="201" t="s">
        <v>69</v>
      </c>
      <c r="E178" s="213" t="s">
        <v>472</v>
      </c>
      <c r="F178" s="213" t="s">
        <v>473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SUM(P179:P180)</f>
        <v>0</v>
      </c>
      <c r="Q178" s="207"/>
      <c r="R178" s="208">
        <f>SUM(R179:R180)</f>
        <v>0</v>
      </c>
      <c r="S178" s="207"/>
      <c r="T178" s="209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77</v>
      </c>
      <c r="AT178" s="211" t="s">
        <v>69</v>
      </c>
      <c r="AU178" s="211" t="s">
        <v>77</v>
      </c>
      <c r="AY178" s="210" t="s">
        <v>136</v>
      </c>
      <c r="BK178" s="212">
        <f>SUM(BK179:BK180)</f>
        <v>0</v>
      </c>
    </row>
    <row r="179" s="2" customFormat="1" ht="33" customHeight="1">
      <c r="A179" s="41"/>
      <c r="B179" s="42"/>
      <c r="C179" s="215" t="s">
        <v>249</v>
      </c>
      <c r="D179" s="215" t="s">
        <v>139</v>
      </c>
      <c r="E179" s="216" t="s">
        <v>474</v>
      </c>
      <c r="F179" s="217" t="s">
        <v>475</v>
      </c>
      <c r="G179" s="218" t="s">
        <v>221</v>
      </c>
      <c r="H179" s="219">
        <v>7.9669999999999996</v>
      </c>
      <c r="I179" s="220"/>
      <c r="J179" s="221">
        <f>ROUND(I179*H179,2)</f>
        <v>0</v>
      </c>
      <c r="K179" s="217" t="s">
        <v>143</v>
      </c>
      <c r="L179" s="47"/>
      <c r="M179" s="222" t="s">
        <v>19</v>
      </c>
      <c r="N179" s="223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144</v>
      </c>
      <c r="AT179" s="226" t="s">
        <v>139</v>
      </c>
      <c r="AU179" s="226" t="s">
        <v>79</v>
      </c>
      <c r="AY179" s="20" t="s">
        <v>136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144</v>
      </c>
      <c r="BM179" s="226" t="s">
        <v>476</v>
      </c>
    </row>
    <row r="180" s="2" customFormat="1">
      <c r="A180" s="41"/>
      <c r="B180" s="42"/>
      <c r="C180" s="43"/>
      <c r="D180" s="228" t="s">
        <v>146</v>
      </c>
      <c r="E180" s="43"/>
      <c r="F180" s="229" t="s">
        <v>477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146</v>
      </c>
      <c r="AU180" s="20" t="s">
        <v>79</v>
      </c>
    </row>
    <row r="181" s="12" customFormat="1" ht="25.92" customHeight="1">
      <c r="A181" s="12"/>
      <c r="B181" s="199"/>
      <c r="C181" s="200"/>
      <c r="D181" s="201" t="s">
        <v>69</v>
      </c>
      <c r="E181" s="202" t="s">
        <v>241</v>
      </c>
      <c r="F181" s="202" t="s">
        <v>242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f>P182+P194+P199+P210+P231+P333+P373+P381+P449+P484+P546</f>
        <v>0</v>
      </c>
      <c r="Q181" s="207"/>
      <c r="R181" s="208">
        <f>R182+R194+R199+R210+R231+R333+R373+R381+R449+R484+R546</f>
        <v>9.7225792114599976</v>
      </c>
      <c r="S181" s="207"/>
      <c r="T181" s="209">
        <f>T182+T194+T199+T210+T231+T333+T373+T381+T449+T484+T546</f>
        <v>0.0080705000000000013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79</v>
      </c>
      <c r="AT181" s="211" t="s">
        <v>69</v>
      </c>
      <c r="AU181" s="211" t="s">
        <v>70</v>
      </c>
      <c r="AY181" s="210" t="s">
        <v>136</v>
      </c>
      <c r="BK181" s="212">
        <f>BK182+BK194+BK199+BK210+BK231+BK333+BK373+BK381+BK449+BK484+BK546</f>
        <v>0</v>
      </c>
    </row>
    <row r="182" s="12" customFormat="1" ht="22.8" customHeight="1">
      <c r="A182" s="12"/>
      <c r="B182" s="199"/>
      <c r="C182" s="200"/>
      <c r="D182" s="201" t="s">
        <v>69</v>
      </c>
      <c r="E182" s="213" t="s">
        <v>271</v>
      </c>
      <c r="F182" s="213" t="s">
        <v>272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SUM(P183:P193)</f>
        <v>0</v>
      </c>
      <c r="Q182" s="207"/>
      <c r="R182" s="208">
        <f>SUM(R183:R193)</f>
        <v>0.014942250000000001</v>
      </c>
      <c r="S182" s="207"/>
      <c r="T182" s="209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79</v>
      </c>
      <c r="AT182" s="211" t="s">
        <v>69</v>
      </c>
      <c r="AU182" s="211" t="s">
        <v>77</v>
      </c>
      <c r="AY182" s="210" t="s">
        <v>136</v>
      </c>
      <c r="BK182" s="212">
        <f>SUM(BK183:BK193)</f>
        <v>0</v>
      </c>
    </row>
    <row r="183" s="2" customFormat="1" ht="16.5" customHeight="1">
      <c r="A183" s="41"/>
      <c r="B183" s="42"/>
      <c r="C183" s="215" t="s">
        <v>273</v>
      </c>
      <c r="D183" s="215" t="s">
        <v>139</v>
      </c>
      <c r="E183" s="216" t="s">
        <v>478</v>
      </c>
      <c r="F183" s="217" t="s">
        <v>479</v>
      </c>
      <c r="G183" s="218" t="s">
        <v>189</v>
      </c>
      <c r="H183" s="219">
        <v>30</v>
      </c>
      <c r="I183" s="220"/>
      <c r="J183" s="221">
        <f>ROUND(I183*H183,2)</f>
        <v>0</v>
      </c>
      <c r="K183" s="217" t="s">
        <v>143</v>
      </c>
      <c r="L183" s="47"/>
      <c r="M183" s="222" t="s">
        <v>19</v>
      </c>
      <c r="N183" s="223" t="s">
        <v>41</v>
      </c>
      <c r="O183" s="87"/>
      <c r="P183" s="224">
        <f>O183*H183</f>
        <v>0</v>
      </c>
      <c r="Q183" s="224">
        <v>0.00045601499999999999</v>
      </c>
      <c r="R183" s="224">
        <f>Q183*H183</f>
        <v>0.01368045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249</v>
      </c>
      <c r="AT183" s="226" t="s">
        <v>139</v>
      </c>
      <c r="AU183" s="226" t="s">
        <v>79</v>
      </c>
      <c r="AY183" s="20" t="s">
        <v>136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249</v>
      </c>
      <c r="BM183" s="226" t="s">
        <v>480</v>
      </c>
    </row>
    <row r="184" s="2" customFormat="1">
      <c r="A184" s="41"/>
      <c r="B184" s="42"/>
      <c r="C184" s="43"/>
      <c r="D184" s="228" t="s">
        <v>146</v>
      </c>
      <c r="E184" s="43"/>
      <c r="F184" s="229" t="s">
        <v>481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146</v>
      </c>
      <c r="AU184" s="20" t="s">
        <v>79</v>
      </c>
    </row>
    <row r="185" s="15" customFormat="1">
      <c r="A185" s="15"/>
      <c r="B185" s="256"/>
      <c r="C185" s="257"/>
      <c r="D185" s="235" t="s">
        <v>148</v>
      </c>
      <c r="E185" s="258" t="s">
        <v>19</v>
      </c>
      <c r="F185" s="259" t="s">
        <v>482</v>
      </c>
      <c r="G185" s="257"/>
      <c r="H185" s="258" t="s">
        <v>19</v>
      </c>
      <c r="I185" s="260"/>
      <c r="J185" s="257"/>
      <c r="K185" s="257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148</v>
      </c>
      <c r="AU185" s="265" t="s">
        <v>79</v>
      </c>
      <c r="AV185" s="15" t="s">
        <v>77</v>
      </c>
      <c r="AW185" s="15" t="s">
        <v>32</v>
      </c>
      <c r="AX185" s="15" t="s">
        <v>70</v>
      </c>
      <c r="AY185" s="265" t="s">
        <v>136</v>
      </c>
    </row>
    <row r="186" s="13" customFormat="1">
      <c r="A186" s="13"/>
      <c r="B186" s="233"/>
      <c r="C186" s="234"/>
      <c r="D186" s="235" t="s">
        <v>148</v>
      </c>
      <c r="E186" s="236" t="s">
        <v>19</v>
      </c>
      <c r="F186" s="237" t="s">
        <v>483</v>
      </c>
      <c r="G186" s="234"/>
      <c r="H186" s="238">
        <v>30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148</v>
      </c>
      <c r="AU186" s="244" t="s">
        <v>79</v>
      </c>
      <c r="AV186" s="13" t="s">
        <v>79</v>
      </c>
      <c r="AW186" s="13" t="s">
        <v>32</v>
      </c>
      <c r="AX186" s="13" t="s">
        <v>70</v>
      </c>
      <c r="AY186" s="244" t="s">
        <v>136</v>
      </c>
    </row>
    <row r="187" s="14" customFormat="1">
      <c r="A187" s="14"/>
      <c r="B187" s="245"/>
      <c r="C187" s="246"/>
      <c r="D187" s="235" t="s">
        <v>148</v>
      </c>
      <c r="E187" s="247" t="s">
        <v>19</v>
      </c>
      <c r="F187" s="248" t="s">
        <v>152</v>
      </c>
      <c r="G187" s="246"/>
      <c r="H187" s="249">
        <v>30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148</v>
      </c>
      <c r="AU187" s="255" t="s">
        <v>79</v>
      </c>
      <c r="AV187" s="14" t="s">
        <v>144</v>
      </c>
      <c r="AW187" s="14" t="s">
        <v>32</v>
      </c>
      <c r="AX187" s="14" t="s">
        <v>77</v>
      </c>
      <c r="AY187" s="255" t="s">
        <v>136</v>
      </c>
    </row>
    <row r="188" s="2" customFormat="1" ht="16.5" customHeight="1">
      <c r="A188" s="41"/>
      <c r="B188" s="42"/>
      <c r="C188" s="215" t="s">
        <v>281</v>
      </c>
      <c r="D188" s="215" t="s">
        <v>139</v>
      </c>
      <c r="E188" s="216" t="s">
        <v>484</v>
      </c>
      <c r="F188" s="217" t="s">
        <v>485</v>
      </c>
      <c r="G188" s="218" t="s">
        <v>189</v>
      </c>
      <c r="H188" s="219">
        <v>30</v>
      </c>
      <c r="I188" s="220"/>
      <c r="J188" s="221">
        <f>ROUND(I188*H188,2)</f>
        <v>0</v>
      </c>
      <c r="K188" s="217" t="s">
        <v>143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249</v>
      </c>
      <c r="AT188" s="226" t="s">
        <v>139</v>
      </c>
      <c r="AU188" s="226" t="s">
        <v>79</v>
      </c>
      <c r="AY188" s="20" t="s">
        <v>136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249</v>
      </c>
      <c r="BM188" s="226" t="s">
        <v>486</v>
      </c>
    </row>
    <row r="189" s="2" customFormat="1">
      <c r="A189" s="41"/>
      <c r="B189" s="42"/>
      <c r="C189" s="43"/>
      <c r="D189" s="228" t="s">
        <v>146</v>
      </c>
      <c r="E189" s="43"/>
      <c r="F189" s="229" t="s">
        <v>487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146</v>
      </c>
      <c r="AU189" s="20" t="s">
        <v>79</v>
      </c>
    </row>
    <row r="190" s="2" customFormat="1" ht="24.15" customHeight="1">
      <c r="A190" s="41"/>
      <c r="B190" s="42"/>
      <c r="C190" s="215" t="s">
        <v>290</v>
      </c>
      <c r="D190" s="215" t="s">
        <v>139</v>
      </c>
      <c r="E190" s="216" t="s">
        <v>488</v>
      </c>
      <c r="F190" s="217" t="s">
        <v>489</v>
      </c>
      <c r="G190" s="218" t="s">
        <v>189</v>
      </c>
      <c r="H190" s="219">
        <v>30</v>
      </c>
      <c r="I190" s="220"/>
      <c r="J190" s="221">
        <f>ROUND(I190*H190,2)</f>
        <v>0</v>
      </c>
      <c r="K190" s="217" t="s">
        <v>143</v>
      </c>
      <c r="L190" s="47"/>
      <c r="M190" s="222" t="s">
        <v>19</v>
      </c>
      <c r="N190" s="223" t="s">
        <v>41</v>
      </c>
      <c r="O190" s="87"/>
      <c r="P190" s="224">
        <f>O190*H190</f>
        <v>0</v>
      </c>
      <c r="Q190" s="224">
        <v>4.206E-05</v>
      </c>
      <c r="R190" s="224">
        <f>Q190*H190</f>
        <v>0.0012618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249</v>
      </c>
      <c r="AT190" s="226" t="s">
        <v>139</v>
      </c>
      <c r="AU190" s="226" t="s">
        <v>79</v>
      </c>
      <c r="AY190" s="20" t="s">
        <v>136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249</v>
      </c>
      <c r="BM190" s="226" t="s">
        <v>490</v>
      </c>
    </row>
    <row r="191" s="2" customFormat="1">
      <c r="A191" s="41"/>
      <c r="B191" s="42"/>
      <c r="C191" s="43"/>
      <c r="D191" s="228" t="s">
        <v>146</v>
      </c>
      <c r="E191" s="43"/>
      <c r="F191" s="229" t="s">
        <v>491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146</v>
      </c>
      <c r="AU191" s="20" t="s">
        <v>79</v>
      </c>
    </row>
    <row r="192" s="2" customFormat="1" ht="24.15" customHeight="1">
      <c r="A192" s="41"/>
      <c r="B192" s="42"/>
      <c r="C192" s="215" t="s">
        <v>295</v>
      </c>
      <c r="D192" s="215" t="s">
        <v>139</v>
      </c>
      <c r="E192" s="216" t="s">
        <v>492</v>
      </c>
      <c r="F192" s="217" t="s">
        <v>493</v>
      </c>
      <c r="G192" s="218" t="s">
        <v>221</v>
      </c>
      <c r="H192" s="219">
        <v>0.014999999999999999</v>
      </c>
      <c r="I192" s="220"/>
      <c r="J192" s="221">
        <f>ROUND(I192*H192,2)</f>
        <v>0</v>
      </c>
      <c r="K192" s="217" t="s">
        <v>143</v>
      </c>
      <c r="L192" s="47"/>
      <c r="M192" s="222" t="s">
        <v>19</v>
      </c>
      <c r="N192" s="223" t="s">
        <v>41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249</v>
      </c>
      <c r="AT192" s="226" t="s">
        <v>139</v>
      </c>
      <c r="AU192" s="226" t="s">
        <v>79</v>
      </c>
      <c r="AY192" s="20" t="s">
        <v>136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249</v>
      </c>
      <c r="BM192" s="226" t="s">
        <v>494</v>
      </c>
    </row>
    <row r="193" s="2" customFormat="1">
      <c r="A193" s="41"/>
      <c r="B193" s="42"/>
      <c r="C193" s="43"/>
      <c r="D193" s="228" t="s">
        <v>146</v>
      </c>
      <c r="E193" s="43"/>
      <c r="F193" s="229" t="s">
        <v>495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146</v>
      </c>
      <c r="AU193" s="20" t="s">
        <v>79</v>
      </c>
    </row>
    <row r="194" s="12" customFormat="1" ht="22.8" customHeight="1">
      <c r="A194" s="12"/>
      <c r="B194" s="199"/>
      <c r="C194" s="200"/>
      <c r="D194" s="201" t="s">
        <v>69</v>
      </c>
      <c r="E194" s="213" t="s">
        <v>279</v>
      </c>
      <c r="F194" s="213" t="s">
        <v>280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SUM(P195:P198)</f>
        <v>0</v>
      </c>
      <c r="Q194" s="207"/>
      <c r="R194" s="208">
        <f>SUM(R195:R198)</f>
        <v>0.0017228400000000002</v>
      </c>
      <c r="S194" s="207"/>
      <c r="T194" s="209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79</v>
      </c>
      <c r="AT194" s="211" t="s">
        <v>69</v>
      </c>
      <c r="AU194" s="211" t="s">
        <v>77</v>
      </c>
      <c r="AY194" s="210" t="s">
        <v>136</v>
      </c>
      <c r="BK194" s="212">
        <f>SUM(BK195:BK198)</f>
        <v>0</v>
      </c>
    </row>
    <row r="195" s="2" customFormat="1" ht="21.75" customHeight="1">
      <c r="A195" s="41"/>
      <c r="B195" s="42"/>
      <c r="C195" s="215" t="s">
        <v>7</v>
      </c>
      <c r="D195" s="215" t="s">
        <v>139</v>
      </c>
      <c r="E195" s="216" t="s">
        <v>496</v>
      </c>
      <c r="F195" s="217" t="s">
        <v>497</v>
      </c>
      <c r="G195" s="218" t="s">
        <v>284</v>
      </c>
      <c r="H195" s="219">
        <v>6</v>
      </c>
      <c r="I195" s="220"/>
      <c r="J195" s="221">
        <f>ROUND(I195*H195,2)</f>
        <v>0</v>
      </c>
      <c r="K195" s="217" t="s">
        <v>143</v>
      </c>
      <c r="L195" s="47"/>
      <c r="M195" s="222" t="s">
        <v>19</v>
      </c>
      <c r="N195" s="223" t="s">
        <v>41</v>
      </c>
      <c r="O195" s="87"/>
      <c r="P195" s="224">
        <f>O195*H195</f>
        <v>0</v>
      </c>
      <c r="Q195" s="224">
        <v>0.00028714000000000002</v>
      </c>
      <c r="R195" s="224">
        <f>Q195*H195</f>
        <v>0.0017228400000000002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249</v>
      </c>
      <c r="AT195" s="226" t="s">
        <v>139</v>
      </c>
      <c r="AU195" s="226" t="s">
        <v>79</v>
      </c>
      <c r="AY195" s="20" t="s">
        <v>136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249</v>
      </c>
      <c r="BM195" s="226" t="s">
        <v>498</v>
      </c>
    </row>
    <row r="196" s="2" customFormat="1">
      <c r="A196" s="41"/>
      <c r="B196" s="42"/>
      <c r="C196" s="43"/>
      <c r="D196" s="228" t="s">
        <v>146</v>
      </c>
      <c r="E196" s="43"/>
      <c r="F196" s="229" t="s">
        <v>499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146</v>
      </c>
      <c r="AU196" s="20" t="s">
        <v>79</v>
      </c>
    </row>
    <row r="197" s="2" customFormat="1" ht="24.15" customHeight="1">
      <c r="A197" s="41"/>
      <c r="B197" s="42"/>
      <c r="C197" s="215" t="s">
        <v>308</v>
      </c>
      <c r="D197" s="215" t="s">
        <v>139</v>
      </c>
      <c r="E197" s="216" t="s">
        <v>500</v>
      </c>
      <c r="F197" s="217" t="s">
        <v>501</v>
      </c>
      <c r="G197" s="218" t="s">
        <v>221</v>
      </c>
      <c r="H197" s="219">
        <v>0.002</v>
      </c>
      <c r="I197" s="220"/>
      <c r="J197" s="221">
        <f>ROUND(I197*H197,2)</f>
        <v>0</v>
      </c>
      <c r="K197" s="217" t="s">
        <v>143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249</v>
      </c>
      <c r="AT197" s="226" t="s">
        <v>139</v>
      </c>
      <c r="AU197" s="226" t="s">
        <v>79</v>
      </c>
      <c r="AY197" s="20" t="s">
        <v>136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249</v>
      </c>
      <c r="BM197" s="226" t="s">
        <v>502</v>
      </c>
    </row>
    <row r="198" s="2" customFormat="1">
      <c r="A198" s="41"/>
      <c r="B198" s="42"/>
      <c r="C198" s="43"/>
      <c r="D198" s="228" t="s">
        <v>146</v>
      </c>
      <c r="E198" s="43"/>
      <c r="F198" s="229" t="s">
        <v>503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146</v>
      </c>
      <c r="AU198" s="20" t="s">
        <v>79</v>
      </c>
    </row>
    <row r="199" s="12" customFormat="1" ht="22.8" customHeight="1">
      <c r="A199" s="12"/>
      <c r="B199" s="199"/>
      <c r="C199" s="200"/>
      <c r="D199" s="201" t="s">
        <v>69</v>
      </c>
      <c r="E199" s="213" t="s">
        <v>288</v>
      </c>
      <c r="F199" s="213" t="s">
        <v>289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SUM(P200:P209)</f>
        <v>0</v>
      </c>
      <c r="Q199" s="207"/>
      <c r="R199" s="208">
        <f>SUM(R200:R209)</f>
        <v>0.12615999999999999</v>
      </c>
      <c r="S199" s="207"/>
      <c r="T199" s="209">
        <f>SUM(T200:T209)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79</v>
      </c>
      <c r="AT199" s="211" t="s">
        <v>69</v>
      </c>
      <c r="AU199" s="211" t="s">
        <v>77</v>
      </c>
      <c r="AY199" s="210" t="s">
        <v>136</v>
      </c>
      <c r="BK199" s="212">
        <f>SUM(BK200:BK209)</f>
        <v>0</v>
      </c>
    </row>
    <row r="200" s="2" customFormat="1" ht="24.15" customHeight="1">
      <c r="A200" s="41"/>
      <c r="B200" s="42"/>
      <c r="C200" s="215" t="s">
        <v>315</v>
      </c>
      <c r="D200" s="215" t="s">
        <v>139</v>
      </c>
      <c r="E200" s="216" t="s">
        <v>504</v>
      </c>
      <c r="F200" s="217" t="s">
        <v>505</v>
      </c>
      <c r="G200" s="218" t="s">
        <v>284</v>
      </c>
      <c r="H200" s="219">
        <v>4</v>
      </c>
      <c r="I200" s="220"/>
      <c r="J200" s="221">
        <f>ROUND(I200*H200,2)</f>
        <v>0</v>
      </c>
      <c r="K200" s="217" t="s">
        <v>143</v>
      </c>
      <c r="L200" s="47"/>
      <c r="M200" s="222" t="s">
        <v>19</v>
      </c>
      <c r="N200" s="223" t="s">
        <v>41</v>
      </c>
      <c r="O200" s="87"/>
      <c r="P200" s="224">
        <f>O200*H200</f>
        <v>0</v>
      </c>
      <c r="Q200" s="224">
        <v>0.031539999999999999</v>
      </c>
      <c r="R200" s="224">
        <f>Q200*H200</f>
        <v>0.12615999999999999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249</v>
      </c>
      <c r="AT200" s="226" t="s">
        <v>139</v>
      </c>
      <c r="AU200" s="226" t="s">
        <v>79</v>
      </c>
      <c r="AY200" s="20" t="s">
        <v>136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249</v>
      </c>
      <c r="BM200" s="226" t="s">
        <v>506</v>
      </c>
    </row>
    <row r="201" s="2" customFormat="1">
      <c r="A201" s="41"/>
      <c r="B201" s="42"/>
      <c r="C201" s="43"/>
      <c r="D201" s="228" t="s">
        <v>146</v>
      </c>
      <c r="E201" s="43"/>
      <c r="F201" s="229" t="s">
        <v>507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146</v>
      </c>
      <c r="AU201" s="20" t="s">
        <v>79</v>
      </c>
    </row>
    <row r="202" s="13" customFormat="1">
      <c r="A202" s="13"/>
      <c r="B202" s="233"/>
      <c r="C202" s="234"/>
      <c r="D202" s="235" t="s">
        <v>148</v>
      </c>
      <c r="E202" s="236" t="s">
        <v>19</v>
      </c>
      <c r="F202" s="237" t="s">
        <v>508</v>
      </c>
      <c r="G202" s="234"/>
      <c r="H202" s="238">
        <v>4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148</v>
      </c>
      <c r="AU202" s="244" t="s">
        <v>79</v>
      </c>
      <c r="AV202" s="13" t="s">
        <v>79</v>
      </c>
      <c r="AW202" s="13" t="s">
        <v>32</v>
      </c>
      <c r="AX202" s="13" t="s">
        <v>70</v>
      </c>
      <c r="AY202" s="244" t="s">
        <v>136</v>
      </c>
    </row>
    <row r="203" s="14" customFormat="1">
      <c r="A203" s="14"/>
      <c r="B203" s="245"/>
      <c r="C203" s="246"/>
      <c r="D203" s="235" t="s">
        <v>148</v>
      </c>
      <c r="E203" s="247" t="s">
        <v>19</v>
      </c>
      <c r="F203" s="248" t="s">
        <v>152</v>
      </c>
      <c r="G203" s="246"/>
      <c r="H203" s="249">
        <v>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148</v>
      </c>
      <c r="AU203" s="255" t="s">
        <v>79</v>
      </c>
      <c r="AV203" s="14" t="s">
        <v>144</v>
      </c>
      <c r="AW203" s="14" t="s">
        <v>32</v>
      </c>
      <c r="AX203" s="14" t="s">
        <v>77</v>
      </c>
      <c r="AY203" s="255" t="s">
        <v>136</v>
      </c>
    </row>
    <row r="204" s="2" customFormat="1" ht="16.5" customHeight="1">
      <c r="A204" s="41"/>
      <c r="B204" s="42"/>
      <c r="C204" s="215" t="s">
        <v>323</v>
      </c>
      <c r="D204" s="215" t="s">
        <v>139</v>
      </c>
      <c r="E204" s="216" t="s">
        <v>509</v>
      </c>
      <c r="F204" s="217" t="s">
        <v>510</v>
      </c>
      <c r="G204" s="218" t="s">
        <v>284</v>
      </c>
      <c r="H204" s="219">
        <v>2</v>
      </c>
      <c r="I204" s="220"/>
      <c r="J204" s="221">
        <f>ROUND(I204*H204,2)</f>
        <v>0</v>
      </c>
      <c r="K204" s="217" t="s">
        <v>143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249</v>
      </c>
      <c r="AT204" s="226" t="s">
        <v>139</v>
      </c>
      <c r="AU204" s="226" t="s">
        <v>79</v>
      </c>
      <c r="AY204" s="20" t="s">
        <v>136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249</v>
      </c>
      <c r="BM204" s="226" t="s">
        <v>511</v>
      </c>
    </row>
    <row r="205" s="2" customFormat="1">
      <c r="A205" s="41"/>
      <c r="B205" s="42"/>
      <c r="C205" s="43"/>
      <c r="D205" s="228" t="s">
        <v>146</v>
      </c>
      <c r="E205" s="43"/>
      <c r="F205" s="229" t="s">
        <v>512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146</v>
      </c>
      <c r="AU205" s="20" t="s">
        <v>79</v>
      </c>
    </row>
    <row r="206" s="13" customFormat="1">
      <c r="A206" s="13"/>
      <c r="B206" s="233"/>
      <c r="C206" s="234"/>
      <c r="D206" s="235" t="s">
        <v>148</v>
      </c>
      <c r="E206" s="236" t="s">
        <v>19</v>
      </c>
      <c r="F206" s="237" t="s">
        <v>513</v>
      </c>
      <c r="G206" s="234"/>
      <c r="H206" s="238">
        <v>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148</v>
      </c>
      <c r="AU206" s="244" t="s">
        <v>79</v>
      </c>
      <c r="AV206" s="13" t="s">
        <v>79</v>
      </c>
      <c r="AW206" s="13" t="s">
        <v>32</v>
      </c>
      <c r="AX206" s="13" t="s">
        <v>70</v>
      </c>
      <c r="AY206" s="244" t="s">
        <v>136</v>
      </c>
    </row>
    <row r="207" s="14" customFormat="1">
      <c r="A207" s="14"/>
      <c r="B207" s="245"/>
      <c r="C207" s="246"/>
      <c r="D207" s="235" t="s">
        <v>148</v>
      </c>
      <c r="E207" s="247" t="s">
        <v>19</v>
      </c>
      <c r="F207" s="248" t="s">
        <v>152</v>
      </c>
      <c r="G207" s="246"/>
      <c r="H207" s="249">
        <v>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148</v>
      </c>
      <c r="AU207" s="255" t="s">
        <v>79</v>
      </c>
      <c r="AV207" s="14" t="s">
        <v>144</v>
      </c>
      <c r="AW207" s="14" t="s">
        <v>32</v>
      </c>
      <c r="AX207" s="14" t="s">
        <v>77</v>
      </c>
      <c r="AY207" s="255" t="s">
        <v>136</v>
      </c>
    </row>
    <row r="208" s="2" customFormat="1" ht="24.15" customHeight="1">
      <c r="A208" s="41"/>
      <c r="B208" s="42"/>
      <c r="C208" s="215" t="s">
        <v>338</v>
      </c>
      <c r="D208" s="215" t="s">
        <v>139</v>
      </c>
      <c r="E208" s="216" t="s">
        <v>514</v>
      </c>
      <c r="F208" s="217" t="s">
        <v>515</v>
      </c>
      <c r="G208" s="218" t="s">
        <v>221</v>
      </c>
      <c r="H208" s="219">
        <v>0.126</v>
      </c>
      <c r="I208" s="220"/>
      <c r="J208" s="221">
        <f>ROUND(I208*H208,2)</f>
        <v>0</v>
      </c>
      <c r="K208" s="217" t="s">
        <v>143</v>
      </c>
      <c r="L208" s="47"/>
      <c r="M208" s="222" t="s">
        <v>19</v>
      </c>
      <c r="N208" s="223" t="s">
        <v>41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249</v>
      </c>
      <c r="AT208" s="226" t="s">
        <v>139</v>
      </c>
      <c r="AU208" s="226" t="s">
        <v>79</v>
      </c>
      <c r="AY208" s="20" t="s">
        <v>136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249</v>
      </c>
      <c r="BM208" s="226" t="s">
        <v>516</v>
      </c>
    </row>
    <row r="209" s="2" customFormat="1">
      <c r="A209" s="41"/>
      <c r="B209" s="42"/>
      <c r="C209" s="43"/>
      <c r="D209" s="228" t="s">
        <v>146</v>
      </c>
      <c r="E209" s="43"/>
      <c r="F209" s="229" t="s">
        <v>517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146</v>
      </c>
      <c r="AU209" s="20" t="s">
        <v>79</v>
      </c>
    </row>
    <row r="210" s="12" customFormat="1" ht="22.8" customHeight="1">
      <c r="A210" s="12"/>
      <c r="B210" s="199"/>
      <c r="C210" s="200"/>
      <c r="D210" s="201" t="s">
        <v>69</v>
      </c>
      <c r="E210" s="213" t="s">
        <v>518</v>
      </c>
      <c r="F210" s="213" t="s">
        <v>519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SUM(P211:P230)</f>
        <v>0</v>
      </c>
      <c r="Q210" s="207"/>
      <c r="R210" s="208">
        <f>SUM(R211:R230)</f>
        <v>0.02536416</v>
      </c>
      <c r="S210" s="207"/>
      <c r="T210" s="209">
        <f>SUM(T211:T230)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79</v>
      </c>
      <c r="AT210" s="211" t="s">
        <v>69</v>
      </c>
      <c r="AU210" s="211" t="s">
        <v>77</v>
      </c>
      <c r="AY210" s="210" t="s">
        <v>136</v>
      </c>
      <c r="BK210" s="212">
        <f>SUM(BK211:BK230)</f>
        <v>0</v>
      </c>
    </row>
    <row r="211" s="2" customFormat="1" ht="16.5" customHeight="1">
      <c r="A211" s="41"/>
      <c r="B211" s="42"/>
      <c r="C211" s="215" t="s">
        <v>346</v>
      </c>
      <c r="D211" s="215" t="s">
        <v>139</v>
      </c>
      <c r="E211" s="216" t="s">
        <v>520</v>
      </c>
      <c r="F211" s="217" t="s">
        <v>521</v>
      </c>
      <c r="G211" s="218" t="s">
        <v>284</v>
      </c>
      <c r="H211" s="219">
        <v>2</v>
      </c>
      <c r="I211" s="220"/>
      <c r="J211" s="221">
        <f>ROUND(I211*H211,2)</f>
        <v>0</v>
      </c>
      <c r="K211" s="217" t="s">
        <v>143</v>
      </c>
      <c r="L211" s="47"/>
      <c r="M211" s="222" t="s">
        <v>19</v>
      </c>
      <c r="N211" s="223" t="s">
        <v>41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249</v>
      </c>
      <c r="AT211" s="226" t="s">
        <v>139</v>
      </c>
      <c r="AU211" s="226" t="s">
        <v>79</v>
      </c>
      <c r="AY211" s="20" t="s">
        <v>136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249</v>
      </c>
      <c r="BM211" s="226" t="s">
        <v>522</v>
      </c>
    </row>
    <row r="212" s="2" customFormat="1">
      <c r="A212" s="41"/>
      <c r="B212" s="42"/>
      <c r="C212" s="43"/>
      <c r="D212" s="228" t="s">
        <v>146</v>
      </c>
      <c r="E212" s="43"/>
      <c r="F212" s="229" t="s">
        <v>523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146</v>
      </c>
      <c r="AU212" s="20" t="s">
        <v>79</v>
      </c>
    </row>
    <row r="213" s="13" customFormat="1">
      <c r="A213" s="13"/>
      <c r="B213" s="233"/>
      <c r="C213" s="234"/>
      <c r="D213" s="235" t="s">
        <v>148</v>
      </c>
      <c r="E213" s="236" t="s">
        <v>19</v>
      </c>
      <c r="F213" s="237" t="s">
        <v>524</v>
      </c>
      <c r="G213" s="234"/>
      <c r="H213" s="238">
        <v>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148</v>
      </c>
      <c r="AU213" s="244" t="s">
        <v>79</v>
      </c>
      <c r="AV213" s="13" t="s">
        <v>79</v>
      </c>
      <c r="AW213" s="13" t="s">
        <v>32</v>
      </c>
      <c r="AX213" s="13" t="s">
        <v>70</v>
      </c>
      <c r="AY213" s="244" t="s">
        <v>136</v>
      </c>
    </row>
    <row r="214" s="14" customFormat="1">
      <c r="A214" s="14"/>
      <c r="B214" s="245"/>
      <c r="C214" s="246"/>
      <c r="D214" s="235" t="s">
        <v>148</v>
      </c>
      <c r="E214" s="247" t="s">
        <v>19</v>
      </c>
      <c r="F214" s="248" t="s">
        <v>152</v>
      </c>
      <c r="G214" s="246"/>
      <c r="H214" s="249">
        <v>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148</v>
      </c>
      <c r="AU214" s="255" t="s">
        <v>79</v>
      </c>
      <c r="AV214" s="14" t="s">
        <v>144</v>
      </c>
      <c r="AW214" s="14" t="s">
        <v>32</v>
      </c>
      <c r="AX214" s="14" t="s">
        <v>77</v>
      </c>
      <c r="AY214" s="255" t="s">
        <v>136</v>
      </c>
    </row>
    <row r="215" s="2" customFormat="1" ht="16.5" customHeight="1">
      <c r="A215" s="41"/>
      <c r="B215" s="42"/>
      <c r="C215" s="280" t="s">
        <v>354</v>
      </c>
      <c r="D215" s="280" t="s">
        <v>388</v>
      </c>
      <c r="E215" s="281" t="s">
        <v>525</v>
      </c>
      <c r="F215" s="282" t="s">
        <v>526</v>
      </c>
      <c r="G215" s="283" t="s">
        <v>284</v>
      </c>
      <c r="H215" s="284">
        <v>2</v>
      </c>
      <c r="I215" s="285"/>
      <c r="J215" s="286">
        <f>ROUND(I215*H215,2)</f>
        <v>0</v>
      </c>
      <c r="K215" s="282" t="s">
        <v>143</v>
      </c>
      <c r="L215" s="287"/>
      <c r="M215" s="288" t="s">
        <v>19</v>
      </c>
      <c r="N215" s="289" t="s">
        <v>41</v>
      </c>
      <c r="O215" s="87"/>
      <c r="P215" s="224">
        <f>O215*H215</f>
        <v>0</v>
      </c>
      <c r="Q215" s="224">
        <v>0.00089999999999999998</v>
      </c>
      <c r="R215" s="224">
        <f>Q215*H215</f>
        <v>0.0018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527</v>
      </c>
      <c r="AT215" s="226" t="s">
        <v>388</v>
      </c>
      <c r="AU215" s="226" t="s">
        <v>79</v>
      </c>
      <c r="AY215" s="20" t="s">
        <v>136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249</v>
      </c>
      <c r="BM215" s="226" t="s">
        <v>528</v>
      </c>
    </row>
    <row r="216" s="2" customFormat="1" ht="16.5" customHeight="1">
      <c r="A216" s="41"/>
      <c r="B216" s="42"/>
      <c r="C216" s="215" t="s">
        <v>364</v>
      </c>
      <c r="D216" s="215" t="s">
        <v>139</v>
      </c>
      <c r="E216" s="216" t="s">
        <v>529</v>
      </c>
      <c r="F216" s="217" t="s">
        <v>530</v>
      </c>
      <c r="G216" s="218" t="s">
        <v>284</v>
      </c>
      <c r="H216" s="219">
        <v>2</v>
      </c>
      <c r="I216" s="220"/>
      <c r="J216" s="221">
        <f>ROUND(I216*H216,2)</f>
        <v>0</v>
      </c>
      <c r="K216" s="217" t="s">
        <v>143</v>
      </c>
      <c r="L216" s="47"/>
      <c r="M216" s="222" t="s">
        <v>19</v>
      </c>
      <c r="N216" s="223" t="s">
        <v>41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249</v>
      </c>
      <c r="AT216" s="226" t="s">
        <v>139</v>
      </c>
      <c r="AU216" s="226" t="s">
        <v>79</v>
      </c>
      <c r="AY216" s="20" t="s">
        <v>136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249</v>
      </c>
      <c r="BM216" s="226" t="s">
        <v>531</v>
      </c>
    </row>
    <row r="217" s="2" customFormat="1">
      <c r="A217" s="41"/>
      <c r="B217" s="42"/>
      <c r="C217" s="43"/>
      <c r="D217" s="228" t="s">
        <v>146</v>
      </c>
      <c r="E217" s="43"/>
      <c r="F217" s="229" t="s">
        <v>532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146</v>
      </c>
      <c r="AU217" s="20" t="s">
        <v>79</v>
      </c>
    </row>
    <row r="218" s="13" customFormat="1">
      <c r="A218" s="13"/>
      <c r="B218" s="233"/>
      <c r="C218" s="234"/>
      <c r="D218" s="235" t="s">
        <v>148</v>
      </c>
      <c r="E218" s="236" t="s">
        <v>19</v>
      </c>
      <c r="F218" s="237" t="s">
        <v>524</v>
      </c>
      <c r="G218" s="234"/>
      <c r="H218" s="238">
        <v>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148</v>
      </c>
      <c r="AU218" s="244" t="s">
        <v>79</v>
      </c>
      <c r="AV218" s="13" t="s">
        <v>79</v>
      </c>
      <c r="AW218" s="13" t="s">
        <v>32</v>
      </c>
      <c r="AX218" s="13" t="s">
        <v>70</v>
      </c>
      <c r="AY218" s="244" t="s">
        <v>136</v>
      </c>
    </row>
    <row r="219" s="14" customFormat="1">
      <c r="A219" s="14"/>
      <c r="B219" s="245"/>
      <c r="C219" s="246"/>
      <c r="D219" s="235" t="s">
        <v>148</v>
      </c>
      <c r="E219" s="247" t="s">
        <v>19</v>
      </c>
      <c r="F219" s="248" t="s">
        <v>152</v>
      </c>
      <c r="G219" s="246"/>
      <c r="H219" s="249">
        <v>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148</v>
      </c>
      <c r="AU219" s="255" t="s">
        <v>79</v>
      </c>
      <c r="AV219" s="14" t="s">
        <v>144</v>
      </c>
      <c r="AW219" s="14" t="s">
        <v>32</v>
      </c>
      <c r="AX219" s="14" t="s">
        <v>77</v>
      </c>
      <c r="AY219" s="255" t="s">
        <v>136</v>
      </c>
    </row>
    <row r="220" s="2" customFormat="1" ht="16.5" customHeight="1">
      <c r="A220" s="41"/>
      <c r="B220" s="42"/>
      <c r="C220" s="280" t="s">
        <v>533</v>
      </c>
      <c r="D220" s="280" t="s">
        <v>388</v>
      </c>
      <c r="E220" s="281" t="s">
        <v>534</v>
      </c>
      <c r="F220" s="282" t="s">
        <v>535</v>
      </c>
      <c r="G220" s="283" t="s">
        <v>284</v>
      </c>
      <c r="H220" s="284">
        <v>2</v>
      </c>
      <c r="I220" s="285"/>
      <c r="J220" s="286">
        <f>ROUND(I220*H220,2)</f>
        <v>0</v>
      </c>
      <c r="K220" s="282" t="s">
        <v>143</v>
      </c>
      <c r="L220" s="287"/>
      <c r="M220" s="288" t="s">
        <v>19</v>
      </c>
      <c r="N220" s="289" t="s">
        <v>41</v>
      </c>
      <c r="O220" s="87"/>
      <c r="P220" s="224">
        <f>O220*H220</f>
        <v>0</v>
      </c>
      <c r="Q220" s="224">
        <v>0.00034000000000000002</v>
      </c>
      <c r="R220" s="224">
        <f>Q220*H220</f>
        <v>0.00068000000000000005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527</v>
      </c>
      <c r="AT220" s="226" t="s">
        <v>388</v>
      </c>
      <c r="AU220" s="226" t="s">
        <v>79</v>
      </c>
      <c r="AY220" s="20" t="s">
        <v>136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249</v>
      </c>
      <c r="BM220" s="226" t="s">
        <v>536</v>
      </c>
    </row>
    <row r="221" s="2" customFormat="1" ht="24.15" customHeight="1">
      <c r="A221" s="41"/>
      <c r="B221" s="42"/>
      <c r="C221" s="215" t="s">
        <v>537</v>
      </c>
      <c r="D221" s="215" t="s">
        <v>139</v>
      </c>
      <c r="E221" s="216" t="s">
        <v>538</v>
      </c>
      <c r="F221" s="217" t="s">
        <v>539</v>
      </c>
      <c r="G221" s="218" t="s">
        <v>189</v>
      </c>
      <c r="H221" s="219">
        <v>8</v>
      </c>
      <c r="I221" s="220"/>
      <c r="J221" s="221">
        <f>ROUND(I221*H221,2)</f>
        <v>0</v>
      </c>
      <c r="K221" s="217" t="s">
        <v>143</v>
      </c>
      <c r="L221" s="47"/>
      <c r="M221" s="222" t="s">
        <v>19</v>
      </c>
      <c r="N221" s="223" t="s">
        <v>41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249</v>
      </c>
      <c r="AT221" s="226" t="s">
        <v>139</v>
      </c>
      <c r="AU221" s="226" t="s">
        <v>79</v>
      </c>
      <c r="AY221" s="20" t="s">
        <v>136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249</v>
      </c>
      <c r="BM221" s="226" t="s">
        <v>540</v>
      </c>
    </row>
    <row r="222" s="2" customFormat="1">
      <c r="A222" s="41"/>
      <c r="B222" s="42"/>
      <c r="C222" s="43"/>
      <c r="D222" s="228" t="s">
        <v>146</v>
      </c>
      <c r="E222" s="43"/>
      <c r="F222" s="229" t="s">
        <v>541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146</v>
      </c>
      <c r="AU222" s="20" t="s">
        <v>79</v>
      </c>
    </row>
    <row r="223" s="13" customFormat="1">
      <c r="A223" s="13"/>
      <c r="B223" s="233"/>
      <c r="C223" s="234"/>
      <c r="D223" s="235" t="s">
        <v>148</v>
      </c>
      <c r="E223" s="236" t="s">
        <v>19</v>
      </c>
      <c r="F223" s="237" t="s">
        <v>542</v>
      </c>
      <c r="G223" s="234"/>
      <c r="H223" s="238">
        <v>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148</v>
      </c>
      <c r="AU223" s="244" t="s">
        <v>79</v>
      </c>
      <c r="AV223" s="13" t="s">
        <v>79</v>
      </c>
      <c r="AW223" s="13" t="s">
        <v>32</v>
      </c>
      <c r="AX223" s="13" t="s">
        <v>70</v>
      </c>
      <c r="AY223" s="244" t="s">
        <v>136</v>
      </c>
    </row>
    <row r="224" s="14" customFormat="1">
      <c r="A224" s="14"/>
      <c r="B224" s="245"/>
      <c r="C224" s="246"/>
      <c r="D224" s="235" t="s">
        <v>148</v>
      </c>
      <c r="E224" s="247" t="s">
        <v>19</v>
      </c>
      <c r="F224" s="248" t="s">
        <v>152</v>
      </c>
      <c r="G224" s="246"/>
      <c r="H224" s="249">
        <v>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148</v>
      </c>
      <c r="AU224" s="255" t="s">
        <v>79</v>
      </c>
      <c r="AV224" s="14" t="s">
        <v>144</v>
      </c>
      <c r="AW224" s="14" t="s">
        <v>32</v>
      </c>
      <c r="AX224" s="14" t="s">
        <v>77</v>
      </c>
      <c r="AY224" s="255" t="s">
        <v>136</v>
      </c>
    </row>
    <row r="225" s="2" customFormat="1" ht="16.5" customHeight="1">
      <c r="A225" s="41"/>
      <c r="B225" s="42"/>
      <c r="C225" s="280" t="s">
        <v>543</v>
      </c>
      <c r="D225" s="280" t="s">
        <v>388</v>
      </c>
      <c r="E225" s="281" t="s">
        <v>544</v>
      </c>
      <c r="F225" s="282" t="s">
        <v>545</v>
      </c>
      <c r="G225" s="283" t="s">
        <v>189</v>
      </c>
      <c r="H225" s="284">
        <v>9.5999999999999996</v>
      </c>
      <c r="I225" s="285"/>
      <c r="J225" s="286">
        <f>ROUND(I225*H225,2)</f>
        <v>0</v>
      </c>
      <c r="K225" s="282" t="s">
        <v>143</v>
      </c>
      <c r="L225" s="287"/>
      <c r="M225" s="288" t="s">
        <v>19</v>
      </c>
      <c r="N225" s="289" t="s">
        <v>41</v>
      </c>
      <c r="O225" s="87"/>
      <c r="P225" s="224">
        <f>O225*H225</f>
        <v>0</v>
      </c>
      <c r="Q225" s="224">
        <v>0.0018</v>
      </c>
      <c r="R225" s="224">
        <f>Q225*H225</f>
        <v>0.01728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527</v>
      </c>
      <c r="AT225" s="226" t="s">
        <v>388</v>
      </c>
      <c r="AU225" s="226" t="s">
        <v>79</v>
      </c>
      <c r="AY225" s="20" t="s">
        <v>136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249</v>
      </c>
      <c r="BM225" s="226" t="s">
        <v>546</v>
      </c>
    </row>
    <row r="226" s="13" customFormat="1">
      <c r="A226" s="13"/>
      <c r="B226" s="233"/>
      <c r="C226" s="234"/>
      <c r="D226" s="235" t="s">
        <v>148</v>
      </c>
      <c r="E226" s="234"/>
      <c r="F226" s="237" t="s">
        <v>547</v>
      </c>
      <c r="G226" s="234"/>
      <c r="H226" s="238">
        <v>9.5999999999999996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148</v>
      </c>
      <c r="AU226" s="244" t="s">
        <v>79</v>
      </c>
      <c r="AV226" s="13" t="s">
        <v>79</v>
      </c>
      <c r="AW226" s="13" t="s">
        <v>4</v>
      </c>
      <c r="AX226" s="13" t="s">
        <v>77</v>
      </c>
      <c r="AY226" s="244" t="s">
        <v>136</v>
      </c>
    </row>
    <row r="227" s="2" customFormat="1" ht="24.15" customHeight="1">
      <c r="A227" s="41"/>
      <c r="B227" s="42"/>
      <c r="C227" s="215" t="s">
        <v>527</v>
      </c>
      <c r="D227" s="215" t="s">
        <v>139</v>
      </c>
      <c r="E227" s="216" t="s">
        <v>548</v>
      </c>
      <c r="F227" s="217" t="s">
        <v>549</v>
      </c>
      <c r="G227" s="218" t="s">
        <v>189</v>
      </c>
      <c r="H227" s="219">
        <v>8</v>
      </c>
      <c r="I227" s="220"/>
      <c r="J227" s="221">
        <f>ROUND(I227*H227,2)</f>
        <v>0</v>
      </c>
      <c r="K227" s="217" t="s">
        <v>143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0.00070052000000000005</v>
      </c>
      <c r="R227" s="224">
        <f>Q227*H227</f>
        <v>0.0056041600000000004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249</v>
      </c>
      <c r="AT227" s="226" t="s">
        <v>139</v>
      </c>
      <c r="AU227" s="226" t="s">
        <v>79</v>
      </c>
      <c r="AY227" s="20" t="s">
        <v>136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249</v>
      </c>
      <c r="BM227" s="226" t="s">
        <v>550</v>
      </c>
    </row>
    <row r="228" s="2" customFormat="1">
      <c r="A228" s="41"/>
      <c r="B228" s="42"/>
      <c r="C228" s="43"/>
      <c r="D228" s="228" t="s">
        <v>146</v>
      </c>
      <c r="E228" s="43"/>
      <c r="F228" s="229" t="s">
        <v>551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146</v>
      </c>
      <c r="AU228" s="20" t="s">
        <v>79</v>
      </c>
    </row>
    <row r="229" s="2" customFormat="1" ht="24.15" customHeight="1">
      <c r="A229" s="41"/>
      <c r="B229" s="42"/>
      <c r="C229" s="215" t="s">
        <v>552</v>
      </c>
      <c r="D229" s="215" t="s">
        <v>139</v>
      </c>
      <c r="E229" s="216" t="s">
        <v>553</v>
      </c>
      <c r="F229" s="217" t="s">
        <v>554</v>
      </c>
      <c r="G229" s="218" t="s">
        <v>221</v>
      </c>
      <c r="H229" s="219">
        <v>0.025000000000000001</v>
      </c>
      <c r="I229" s="220"/>
      <c r="J229" s="221">
        <f>ROUND(I229*H229,2)</f>
        <v>0</v>
      </c>
      <c r="K229" s="217" t="s">
        <v>143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249</v>
      </c>
      <c r="AT229" s="226" t="s">
        <v>139</v>
      </c>
      <c r="AU229" s="226" t="s">
        <v>79</v>
      </c>
      <c r="AY229" s="20" t="s">
        <v>136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249</v>
      </c>
      <c r="BM229" s="226" t="s">
        <v>555</v>
      </c>
    </row>
    <row r="230" s="2" customFormat="1">
      <c r="A230" s="41"/>
      <c r="B230" s="42"/>
      <c r="C230" s="43"/>
      <c r="D230" s="228" t="s">
        <v>146</v>
      </c>
      <c r="E230" s="43"/>
      <c r="F230" s="229" t="s">
        <v>556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146</v>
      </c>
      <c r="AU230" s="20" t="s">
        <v>79</v>
      </c>
    </row>
    <row r="231" s="12" customFormat="1" ht="22.8" customHeight="1">
      <c r="A231" s="12"/>
      <c r="B231" s="199"/>
      <c r="C231" s="200"/>
      <c r="D231" s="201" t="s">
        <v>69</v>
      </c>
      <c r="E231" s="213" t="s">
        <v>557</v>
      </c>
      <c r="F231" s="213" t="s">
        <v>558</v>
      </c>
      <c r="G231" s="200"/>
      <c r="H231" s="200"/>
      <c r="I231" s="203"/>
      <c r="J231" s="214">
        <f>BK231</f>
        <v>0</v>
      </c>
      <c r="K231" s="200"/>
      <c r="L231" s="205"/>
      <c r="M231" s="206"/>
      <c r="N231" s="207"/>
      <c r="O231" s="207"/>
      <c r="P231" s="208">
        <f>SUM(P232:P332)</f>
        <v>0</v>
      </c>
      <c r="Q231" s="207"/>
      <c r="R231" s="208">
        <f>SUM(R232:R332)</f>
        <v>2.7341943459599998</v>
      </c>
      <c r="S231" s="207"/>
      <c r="T231" s="209">
        <f>SUM(T232:T332)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79</v>
      </c>
      <c r="AT231" s="211" t="s">
        <v>69</v>
      </c>
      <c r="AU231" s="211" t="s">
        <v>77</v>
      </c>
      <c r="AY231" s="210" t="s">
        <v>136</v>
      </c>
      <c r="BK231" s="212">
        <f>SUM(BK232:BK332)</f>
        <v>0</v>
      </c>
    </row>
    <row r="232" s="2" customFormat="1" ht="33" customHeight="1">
      <c r="A232" s="41"/>
      <c r="B232" s="42"/>
      <c r="C232" s="215" t="s">
        <v>559</v>
      </c>
      <c r="D232" s="215" t="s">
        <v>139</v>
      </c>
      <c r="E232" s="216" t="s">
        <v>560</v>
      </c>
      <c r="F232" s="217" t="s">
        <v>561</v>
      </c>
      <c r="G232" s="218" t="s">
        <v>142</v>
      </c>
      <c r="H232" s="219">
        <v>25.5</v>
      </c>
      <c r="I232" s="220"/>
      <c r="J232" s="221">
        <f>ROUND(I232*H232,2)</f>
        <v>0</v>
      </c>
      <c r="K232" s="217" t="s">
        <v>143</v>
      </c>
      <c r="L232" s="47"/>
      <c r="M232" s="222" t="s">
        <v>19</v>
      </c>
      <c r="N232" s="223" t="s">
        <v>41</v>
      </c>
      <c r="O232" s="87"/>
      <c r="P232" s="224">
        <f>O232*H232</f>
        <v>0</v>
      </c>
      <c r="Q232" s="224">
        <v>0.026187200000000001</v>
      </c>
      <c r="R232" s="224">
        <f>Q232*H232</f>
        <v>0.66777359999999997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249</v>
      </c>
      <c r="AT232" s="226" t="s">
        <v>139</v>
      </c>
      <c r="AU232" s="226" t="s">
        <v>79</v>
      </c>
      <c r="AY232" s="20" t="s">
        <v>136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249</v>
      </c>
      <c r="BM232" s="226" t="s">
        <v>562</v>
      </c>
    </row>
    <row r="233" s="2" customFormat="1">
      <c r="A233" s="41"/>
      <c r="B233" s="42"/>
      <c r="C233" s="43"/>
      <c r="D233" s="228" t="s">
        <v>146</v>
      </c>
      <c r="E233" s="43"/>
      <c r="F233" s="229" t="s">
        <v>563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146</v>
      </c>
      <c r="AU233" s="20" t="s">
        <v>79</v>
      </c>
    </row>
    <row r="234" s="13" customFormat="1">
      <c r="A234" s="13"/>
      <c r="B234" s="233"/>
      <c r="C234" s="234"/>
      <c r="D234" s="235" t="s">
        <v>148</v>
      </c>
      <c r="E234" s="236" t="s">
        <v>19</v>
      </c>
      <c r="F234" s="237" t="s">
        <v>564</v>
      </c>
      <c r="G234" s="234"/>
      <c r="H234" s="238">
        <v>27.300000000000001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148</v>
      </c>
      <c r="AU234" s="244" t="s">
        <v>79</v>
      </c>
      <c r="AV234" s="13" t="s">
        <v>79</v>
      </c>
      <c r="AW234" s="13" t="s">
        <v>32</v>
      </c>
      <c r="AX234" s="13" t="s">
        <v>70</v>
      </c>
      <c r="AY234" s="244" t="s">
        <v>136</v>
      </c>
    </row>
    <row r="235" s="13" customFormat="1">
      <c r="A235" s="13"/>
      <c r="B235" s="233"/>
      <c r="C235" s="234"/>
      <c r="D235" s="235" t="s">
        <v>148</v>
      </c>
      <c r="E235" s="236" t="s">
        <v>19</v>
      </c>
      <c r="F235" s="237" t="s">
        <v>565</v>
      </c>
      <c r="G235" s="234"/>
      <c r="H235" s="238">
        <v>-1.8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148</v>
      </c>
      <c r="AU235" s="244" t="s">
        <v>79</v>
      </c>
      <c r="AV235" s="13" t="s">
        <v>79</v>
      </c>
      <c r="AW235" s="13" t="s">
        <v>32</v>
      </c>
      <c r="AX235" s="13" t="s">
        <v>70</v>
      </c>
      <c r="AY235" s="244" t="s">
        <v>136</v>
      </c>
    </row>
    <row r="236" s="14" customFormat="1">
      <c r="A236" s="14"/>
      <c r="B236" s="245"/>
      <c r="C236" s="246"/>
      <c r="D236" s="235" t="s">
        <v>148</v>
      </c>
      <c r="E236" s="247" t="s">
        <v>19</v>
      </c>
      <c r="F236" s="248" t="s">
        <v>152</v>
      </c>
      <c r="G236" s="246"/>
      <c r="H236" s="249">
        <v>25.5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148</v>
      </c>
      <c r="AU236" s="255" t="s">
        <v>79</v>
      </c>
      <c r="AV236" s="14" t="s">
        <v>144</v>
      </c>
      <c r="AW236" s="14" t="s">
        <v>32</v>
      </c>
      <c r="AX236" s="14" t="s">
        <v>77</v>
      </c>
      <c r="AY236" s="255" t="s">
        <v>136</v>
      </c>
    </row>
    <row r="237" s="2" customFormat="1" ht="33" customHeight="1">
      <c r="A237" s="41"/>
      <c r="B237" s="42"/>
      <c r="C237" s="215" t="s">
        <v>566</v>
      </c>
      <c r="D237" s="215" t="s">
        <v>139</v>
      </c>
      <c r="E237" s="216" t="s">
        <v>567</v>
      </c>
      <c r="F237" s="217" t="s">
        <v>568</v>
      </c>
      <c r="G237" s="218" t="s">
        <v>142</v>
      </c>
      <c r="H237" s="219">
        <v>13.800000000000001</v>
      </c>
      <c r="I237" s="220"/>
      <c r="J237" s="221">
        <f>ROUND(I237*H237,2)</f>
        <v>0</v>
      </c>
      <c r="K237" s="217" t="s">
        <v>143</v>
      </c>
      <c r="L237" s="47"/>
      <c r="M237" s="222" t="s">
        <v>19</v>
      </c>
      <c r="N237" s="223" t="s">
        <v>41</v>
      </c>
      <c r="O237" s="87"/>
      <c r="P237" s="224">
        <f>O237*H237</f>
        <v>0</v>
      </c>
      <c r="Q237" s="224">
        <v>0.026817199999999999</v>
      </c>
      <c r="R237" s="224">
        <f>Q237*H237</f>
        <v>0.37007736000000002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249</v>
      </c>
      <c r="AT237" s="226" t="s">
        <v>139</v>
      </c>
      <c r="AU237" s="226" t="s">
        <v>79</v>
      </c>
      <c r="AY237" s="20" t="s">
        <v>136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249</v>
      </c>
      <c r="BM237" s="226" t="s">
        <v>569</v>
      </c>
    </row>
    <row r="238" s="2" customFormat="1">
      <c r="A238" s="41"/>
      <c r="B238" s="42"/>
      <c r="C238" s="43"/>
      <c r="D238" s="228" t="s">
        <v>146</v>
      </c>
      <c r="E238" s="43"/>
      <c r="F238" s="229" t="s">
        <v>570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146</v>
      </c>
      <c r="AU238" s="20" t="s">
        <v>79</v>
      </c>
    </row>
    <row r="239" s="13" customFormat="1">
      <c r="A239" s="13"/>
      <c r="B239" s="233"/>
      <c r="C239" s="234"/>
      <c r="D239" s="235" t="s">
        <v>148</v>
      </c>
      <c r="E239" s="236" t="s">
        <v>19</v>
      </c>
      <c r="F239" s="237" t="s">
        <v>571</v>
      </c>
      <c r="G239" s="234"/>
      <c r="H239" s="238">
        <v>15.6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148</v>
      </c>
      <c r="AU239" s="244" t="s">
        <v>79</v>
      </c>
      <c r="AV239" s="13" t="s">
        <v>79</v>
      </c>
      <c r="AW239" s="13" t="s">
        <v>32</v>
      </c>
      <c r="AX239" s="13" t="s">
        <v>70</v>
      </c>
      <c r="AY239" s="244" t="s">
        <v>136</v>
      </c>
    </row>
    <row r="240" s="13" customFormat="1">
      <c r="A240" s="13"/>
      <c r="B240" s="233"/>
      <c r="C240" s="234"/>
      <c r="D240" s="235" t="s">
        <v>148</v>
      </c>
      <c r="E240" s="236" t="s">
        <v>19</v>
      </c>
      <c r="F240" s="237" t="s">
        <v>565</v>
      </c>
      <c r="G240" s="234"/>
      <c r="H240" s="238">
        <v>-1.8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148</v>
      </c>
      <c r="AU240" s="244" t="s">
        <v>79</v>
      </c>
      <c r="AV240" s="13" t="s">
        <v>79</v>
      </c>
      <c r="AW240" s="13" t="s">
        <v>32</v>
      </c>
      <c r="AX240" s="13" t="s">
        <v>70</v>
      </c>
      <c r="AY240" s="244" t="s">
        <v>136</v>
      </c>
    </row>
    <row r="241" s="14" customFormat="1">
      <c r="A241" s="14"/>
      <c r="B241" s="245"/>
      <c r="C241" s="246"/>
      <c r="D241" s="235" t="s">
        <v>148</v>
      </c>
      <c r="E241" s="247" t="s">
        <v>19</v>
      </c>
      <c r="F241" s="248" t="s">
        <v>152</v>
      </c>
      <c r="G241" s="246"/>
      <c r="H241" s="249">
        <v>13.799999999999999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148</v>
      </c>
      <c r="AU241" s="255" t="s">
        <v>79</v>
      </c>
      <c r="AV241" s="14" t="s">
        <v>144</v>
      </c>
      <c r="AW241" s="14" t="s">
        <v>32</v>
      </c>
      <c r="AX241" s="14" t="s">
        <v>77</v>
      </c>
      <c r="AY241" s="255" t="s">
        <v>136</v>
      </c>
    </row>
    <row r="242" s="2" customFormat="1" ht="24.15" customHeight="1">
      <c r="A242" s="41"/>
      <c r="B242" s="42"/>
      <c r="C242" s="215" t="s">
        <v>572</v>
      </c>
      <c r="D242" s="215" t="s">
        <v>139</v>
      </c>
      <c r="E242" s="216" t="s">
        <v>573</v>
      </c>
      <c r="F242" s="217" t="s">
        <v>574</v>
      </c>
      <c r="G242" s="218" t="s">
        <v>189</v>
      </c>
      <c r="H242" s="219">
        <v>14.300000000000001</v>
      </c>
      <c r="I242" s="220"/>
      <c r="J242" s="221">
        <f>ROUND(I242*H242,2)</f>
        <v>0</v>
      </c>
      <c r="K242" s="217" t="s">
        <v>143</v>
      </c>
      <c r="L242" s="47"/>
      <c r="M242" s="222" t="s">
        <v>19</v>
      </c>
      <c r="N242" s="223" t="s">
        <v>41</v>
      </c>
      <c r="O242" s="87"/>
      <c r="P242" s="224">
        <f>O242*H242</f>
        <v>0</v>
      </c>
      <c r="Q242" s="224">
        <v>1.5999999999999999E-05</v>
      </c>
      <c r="R242" s="224">
        <f>Q242*H242</f>
        <v>0.00022880000000000001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249</v>
      </c>
      <c r="AT242" s="226" t="s">
        <v>139</v>
      </c>
      <c r="AU242" s="226" t="s">
        <v>79</v>
      </c>
      <c r="AY242" s="20" t="s">
        <v>136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249</v>
      </c>
      <c r="BM242" s="226" t="s">
        <v>575</v>
      </c>
    </row>
    <row r="243" s="2" customFormat="1">
      <c r="A243" s="41"/>
      <c r="B243" s="42"/>
      <c r="C243" s="43"/>
      <c r="D243" s="228" t="s">
        <v>146</v>
      </c>
      <c r="E243" s="43"/>
      <c r="F243" s="229" t="s">
        <v>576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146</v>
      </c>
      <c r="AU243" s="20" t="s">
        <v>79</v>
      </c>
    </row>
    <row r="244" s="13" customFormat="1">
      <c r="A244" s="13"/>
      <c r="B244" s="233"/>
      <c r="C244" s="234"/>
      <c r="D244" s="235" t="s">
        <v>148</v>
      </c>
      <c r="E244" s="236" t="s">
        <v>19</v>
      </c>
      <c r="F244" s="237" t="s">
        <v>577</v>
      </c>
      <c r="G244" s="234"/>
      <c r="H244" s="238">
        <v>9.0999999999999996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148</v>
      </c>
      <c r="AU244" s="244" t="s">
        <v>79</v>
      </c>
      <c r="AV244" s="13" t="s">
        <v>79</v>
      </c>
      <c r="AW244" s="13" t="s">
        <v>32</v>
      </c>
      <c r="AX244" s="13" t="s">
        <v>70</v>
      </c>
      <c r="AY244" s="244" t="s">
        <v>136</v>
      </c>
    </row>
    <row r="245" s="13" customFormat="1">
      <c r="A245" s="13"/>
      <c r="B245" s="233"/>
      <c r="C245" s="234"/>
      <c r="D245" s="235" t="s">
        <v>148</v>
      </c>
      <c r="E245" s="236" t="s">
        <v>19</v>
      </c>
      <c r="F245" s="237" t="s">
        <v>578</v>
      </c>
      <c r="G245" s="234"/>
      <c r="H245" s="238">
        <v>5.2000000000000002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148</v>
      </c>
      <c r="AU245" s="244" t="s">
        <v>79</v>
      </c>
      <c r="AV245" s="13" t="s">
        <v>79</v>
      </c>
      <c r="AW245" s="13" t="s">
        <v>32</v>
      </c>
      <c r="AX245" s="13" t="s">
        <v>70</v>
      </c>
      <c r="AY245" s="244" t="s">
        <v>136</v>
      </c>
    </row>
    <row r="246" s="14" customFormat="1">
      <c r="A246" s="14"/>
      <c r="B246" s="245"/>
      <c r="C246" s="246"/>
      <c r="D246" s="235" t="s">
        <v>148</v>
      </c>
      <c r="E246" s="247" t="s">
        <v>19</v>
      </c>
      <c r="F246" s="248" t="s">
        <v>152</v>
      </c>
      <c r="G246" s="246"/>
      <c r="H246" s="249">
        <v>14.300000000000001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148</v>
      </c>
      <c r="AU246" s="255" t="s">
        <v>79</v>
      </c>
      <c r="AV246" s="14" t="s">
        <v>144</v>
      </c>
      <c r="AW246" s="14" t="s">
        <v>32</v>
      </c>
      <c r="AX246" s="14" t="s">
        <v>77</v>
      </c>
      <c r="AY246" s="255" t="s">
        <v>136</v>
      </c>
    </row>
    <row r="247" s="2" customFormat="1" ht="24.15" customHeight="1">
      <c r="A247" s="41"/>
      <c r="B247" s="42"/>
      <c r="C247" s="215" t="s">
        <v>579</v>
      </c>
      <c r="D247" s="215" t="s">
        <v>139</v>
      </c>
      <c r="E247" s="216" t="s">
        <v>580</v>
      </c>
      <c r="F247" s="217" t="s">
        <v>581</v>
      </c>
      <c r="G247" s="218" t="s">
        <v>142</v>
      </c>
      <c r="H247" s="219">
        <v>39.299999999999997</v>
      </c>
      <c r="I247" s="220"/>
      <c r="J247" s="221">
        <f>ROUND(I247*H247,2)</f>
        <v>0</v>
      </c>
      <c r="K247" s="217" t="s">
        <v>143</v>
      </c>
      <c r="L247" s="47"/>
      <c r="M247" s="222" t="s">
        <v>19</v>
      </c>
      <c r="N247" s="223" t="s">
        <v>41</v>
      </c>
      <c r="O247" s="87"/>
      <c r="P247" s="224">
        <f>O247*H247</f>
        <v>0</v>
      </c>
      <c r="Q247" s="224">
        <v>0.00020000000000000001</v>
      </c>
      <c r="R247" s="224">
        <f>Q247*H247</f>
        <v>0.0078600000000000007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249</v>
      </c>
      <c r="AT247" s="226" t="s">
        <v>139</v>
      </c>
      <c r="AU247" s="226" t="s">
        <v>79</v>
      </c>
      <c r="AY247" s="20" t="s">
        <v>136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249</v>
      </c>
      <c r="BM247" s="226" t="s">
        <v>582</v>
      </c>
    </row>
    <row r="248" s="2" customFormat="1">
      <c r="A248" s="41"/>
      <c r="B248" s="42"/>
      <c r="C248" s="43"/>
      <c r="D248" s="228" t="s">
        <v>146</v>
      </c>
      <c r="E248" s="43"/>
      <c r="F248" s="229" t="s">
        <v>583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146</v>
      </c>
      <c r="AU248" s="20" t="s">
        <v>79</v>
      </c>
    </row>
    <row r="249" s="13" customFormat="1">
      <c r="A249" s="13"/>
      <c r="B249" s="233"/>
      <c r="C249" s="234"/>
      <c r="D249" s="235" t="s">
        <v>148</v>
      </c>
      <c r="E249" s="236" t="s">
        <v>19</v>
      </c>
      <c r="F249" s="237" t="s">
        <v>564</v>
      </c>
      <c r="G249" s="234"/>
      <c r="H249" s="238">
        <v>27.300000000000001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148</v>
      </c>
      <c r="AU249" s="244" t="s">
        <v>79</v>
      </c>
      <c r="AV249" s="13" t="s">
        <v>79</v>
      </c>
      <c r="AW249" s="13" t="s">
        <v>32</v>
      </c>
      <c r="AX249" s="13" t="s">
        <v>70</v>
      </c>
      <c r="AY249" s="244" t="s">
        <v>136</v>
      </c>
    </row>
    <row r="250" s="13" customFormat="1">
      <c r="A250" s="13"/>
      <c r="B250" s="233"/>
      <c r="C250" s="234"/>
      <c r="D250" s="235" t="s">
        <v>148</v>
      </c>
      <c r="E250" s="236" t="s">
        <v>19</v>
      </c>
      <c r="F250" s="237" t="s">
        <v>565</v>
      </c>
      <c r="G250" s="234"/>
      <c r="H250" s="238">
        <v>-1.8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148</v>
      </c>
      <c r="AU250" s="244" t="s">
        <v>79</v>
      </c>
      <c r="AV250" s="13" t="s">
        <v>79</v>
      </c>
      <c r="AW250" s="13" t="s">
        <v>32</v>
      </c>
      <c r="AX250" s="13" t="s">
        <v>70</v>
      </c>
      <c r="AY250" s="244" t="s">
        <v>136</v>
      </c>
    </row>
    <row r="251" s="13" customFormat="1">
      <c r="A251" s="13"/>
      <c r="B251" s="233"/>
      <c r="C251" s="234"/>
      <c r="D251" s="235" t="s">
        <v>148</v>
      </c>
      <c r="E251" s="236" t="s">
        <v>19</v>
      </c>
      <c r="F251" s="237" t="s">
        <v>571</v>
      </c>
      <c r="G251" s="234"/>
      <c r="H251" s="238">
        <v>15.6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148</v>
      </c>
      <c r="AU251" s="244" t="s">
        <v>79</v>
      </c>
      <c r="AV251" s="13" t="s">
        <v>79</v>
      </c>
      <c r="AW251" s="13" t="s">
        <v>32</v>
      </c>
      <c r="AX251" s="13" t="s">
        <v>70</v>
      </c>
      <c r="AY251" s="244" t="s">
        <v>136</v>
      </c>
    </row>
    <row r="252" s="13" customFormat="1">
      <c r="A252" s="13"/>
      <c r="B252" s="233"/>
      <c r="C252" s="234"/>
      <c r="D252" s="235" t="s">
        <v>148</v>
      </c>
      <c r="E252" s="236" t="s">
        <v>19</v>
      </c>
      <c r="F252" s="237" t="s">
        <v>565</v>
      </c>
      <c r="G252" s="234"/>
      <c r="H252" s="238">
        <v>-1.8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148</v>
      </c>
      <c r="AU252" s="244" t="s">
        <v>79</v>
      </c>
      <c r="AV252" s="13" t="s">
        <v>79</v>
      </c>
      <c r="AW252" s="13" t="s">
        <v>32</v>
      </c>
      <c r="AX252" s="13" t="s">
        <v>70</v>
      </c>
      <c r="AY252" s="244" t="s">
        <v>136</v>
      </c>
    </row>
    <row r="253" s="14" customFormat="1">
      <c r="A253" s="14"/>
      <c r="B253" s="245"/>
      <c r="C253" s="246"/>
      <c r="D253" s="235" t="s">
        <v>148</v>
      </c>
      <c r="E253" s="247" t="s">
        <v>19</v>
      </c>
      <c r="F253" s="248" t="s">
        <v>152</v>
      </c>
      <c r="G253" s="246"/>
      <c r="H253" s="249">
        <v>39.300000000000004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148</v>
      </c>
      <c r="AU253" s="255" t="s">
        <v>79</v>
      </c>
      <c r="AV253" s="14" t="s">
        <v>144</v>
      </c>
      <c r="AW253" s="14" t="s">
        <v>32</v>
      </c>
      <c r="AX253" s="14" t="s">
        <v>77</v>
      </c>
      <c r="AY253" s="255" t="s">
        <v>136</v>
      </c>
    </row>
    <row r="254" s="2" customFormat="1" ht="24.15" customHeight="1">
      <c r="A254" s="41"/>
      <c r="B254" s="42"/>
      <c r="C254" s="215" t="s">
        <v>584</v>
      </c>
      <c r="D254" s="215" t="s">
        <v>139</v>
      </c>
      <c r="E254" s="216" t="s">
        <v>585</v>
      </c>
      <c r="F254" s="217" t="s">
        <v>586</v>
      </c>
      <c r="G254" s="218" t="s">
        <v>189</v>
      </c>
      <c r="H254" s="219">
        <v>14.300000000000001</v>
      </c>
      <c r="I254" s="220"/>
      <c r="J254" s="221">
        <f>ROUND(I254*H254,2)</f>
        <v>0</v>
      </c>
      <c r="K254" s="217" t="s">
        <v>143</v>
      </c>
      <c r="L254" s="47"/>
      <c r="M254" s="222" t="s">
        <v>19</v>
      </c>
      <c r="N254" s="223" t="s">
        <v>41</v>
      </c>
      <c r="O254" s="87"/>
      <c r="P254" s="224">
        <f>O254*H254</f>
        <v>0</v>
      </c>
      <c r="Q254" s="224">
        <v>0.00036299999999999999</v>
      </c>
      <c r="R254" s="224">
        <f>Q254*H254</f>
        <v>0.0051909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249</v>
      </c>
      <c r="AT254" s="226" t="s">
        <v>139</v>
      </c>
      <c r="AU254" s="226" t="s">
        <v>79</v>
      </c>
      <c r="AY254" s="20" t="s">
        <v>136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249</v>
      </c>
      <c r="BM254" s="226" t="s">
        <v>587</v>
      </c>
    </row>
    <row r="255" s="2" customFormat="1">
      <c r="A255" s="41"/>
      <c r="B255" s="42"/>
      <c r="C255" s="43"/>
      <c r="D255" s="228" t="s">
        <v>146</v>
      </c>
      <c r="E255" s="43"/>
      <c r="F255" s="229" t="s">
        <v>588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146</v>
      </c>
      <c r="AU255" s="20" t="s">
        <v>79</v>
      </c>
    </row>
    <row r="256" s="2" customFormat="1" ht="24.15" customHeight="1">
      <c r="A256" s="41"/>
      <c r="B256" s="42"/>
      <c r="C256" s="215" t="s">
        <v>589</v>
      </c>
      <c r="D256" s="215" t="s">
        <v>139</v>
      </c>
      <c r="E256" s="216" t="s">
        <v>590</v>
      </c>
      <c r="F256" s="217" t="s">
        <v>591</v>
      </c>
      <c r="G256" s="218" t="s">
        <v>189</v>
      </c>
      <c r="H256" s="219">
        <v>10.199999999999999</v>
      </c>
      <c r="I256" s="220"/>
      <c r="J256" s="221">
        <f>ROUND(I256*H256,2)</f>
        <v>0</v>
      </c>
      <c r="K256" s="217" t="s">
        <v>143</v>
      </c>
      <c r="L256" s="47"/>
      <c r="M256" s="222" t="s">
        <v>19</v>
      </c>
      <c r="N256" s="223" t="s">
        <v>41</v>
      </c>
      <c r="O256" s="87"/>
      <c r="P256" s="224">
        <f>O256*H256</f>
        <v>0</v>
      </c>
      <c r="Q256" s="224">
        <v>0.00036400000000000001</v>
      </c>
      <c r="R256" s="224">
        <f>Q256*H256</f>
        <v>0.0037128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249</v>
      </c>
      <c r="AT256" s="226" t="s">
        <v>139</v>
      </c>
      <c r="AU256" s="226" t="s">
        <v>79</v>
      </c>
      <c r="AY256" s="20" t="s">
        <v>136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249</v>
      </c>
      <c r="BM256" s="226" t="s">
        <v>592</v>
      </c>
    </row>
    <row r="257" s="2" customFormat="1">
      <c r="A257" s="41"/>
      <c r="B257" s="42"/>
      <c r="C257" s="43"/>
      <c r="D257" s="228" t="s">
        <v>146</v>
      </c>
      <c r="E257" s="43"/>
      <c r="F257" s="229" t="s">
        <v>593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146</v>
      </c>
      <c r="AU257" s="20" t="s">
        <v>79</v>
      </c>
    </row>
    <row r="258" s="2" customFormat="1" ht="16.5" customHeight="1">
      <c r="A258" s="41"/>
      <c r="B258" s="42"/>
      <c r="C258" s="215" t="s">
        <v>594</v>
      </c>
      <c r="D258" s="215" t="s">
        <v>139</v>
      </c>
      <c r="E258" s="216" t="s">
        <v>595</v>
      </c>
      <c r="F258" s="217" t="s">
        <v>596</v>
      </c>
      <c r="G258" s="218" t="s">
        <v>142</v>
      </c>
      <c r="H258" s="219">
        <v>39.299999999999997</v>
      </c>
      <c r="I258" s="220"/>
      <c r="J258" s="221">
        <f>ROUND(I258*H258,2)</f>
        <v>0</v>
      </c>
      <c r="K258" s="217" t="s">
        <v>143</v>
      </c>
      <c r="L258" s="47"/>
      <c r="M258" s="222" t="s">
        <v>19</v>
      </c>
      <c r="N258" s="223" t="s">
        <v>41</v>
      </c>
      <c r="O258" s="87"/>
      <c r="P258" s="224">
        <f>O258*H258</f>
        <v>0</v>
      </c>
      <c r="Q258" s="224">
        <v>0.0014</v>
      </c>
      <c r="R258" s="224">
        <f>Q258*H258</f>
        <v>0.055019999999999993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249</v>
      </c>
      <c r="AT258" s="226" t="s">
        <v>139</v>
      </c>
      <c r="AU258" s="226" t="s">
        <v>79</v>
      </c>
      <c r="AY258" s="20" t="s">
        <v>136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249</v>
      </c>
      <c r="BM258" s="226" t="s">
        <v>597</v>
      </c>
    </row>
    <row r="259" s="2" customFormat="1">
      <c r="A259" s="41"/>
      <c r="B259" s="42"/>
      <c r="C259" s="43"/>
      <c r="D259" s="228" t="s">
        <v>146</v>
      </c>
      <c r="E259" s="43"/>
      <c r="F259" s="229" t="s">
        <v>598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146</v>
      </c>
      <c r="AU259" s="20" t="s">
        <v>79</v>
      </c>
    </row>
    <row r="260" s="2" customFormat="1" ht="33" customHeight="1">
      <c r="A260" s="41"/>
      <c r="B260" s="42"/>
      <c r="C260" s="215" t="s">
        <v>599</v>
      </c>
      <c r="D260" s="215" t="s">
        <v>139</v>
      </c>
      <c r="E260" s="216" t="s">
        <v>600</v>
      </c>
      <c r="F260" s="217" t="s">
        <v>601</v>
      </c>
      <c r="G260" s="218" t="s">
        <v>142</v>
      </c>
      <c r="H260" s="219">
        <v>7.8600000000000003</v>
      </c>
      <c r="I260" s="220"/>
      <c r="J260" s="221">
        <f>ROUND(I260*H260,2)</f>
        <v>0</v>
      </c>
      <c r="K260" s="217" t="s">
        <v>143</v>
      </c>
      <c r="L260" s="47"/>
      <c r="M260" s="222" t="s">
        <v>19</v>
      </c>
      <c r="N260" s="223" t="s">
        <v>41</v>
      </c>
      <c r="O260" s="87"/>
      <c r="P260" s="224">
        <f>O260*H260</f>
        <v>0</v>
      </c>
      <c r="Q260" s="224">
        <v>0.0135567</v>
      </c>
      <c r="R260" s="224">
        <f>Q260*H260</f>
        <v>0.106555662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249</v>
      </c>
      <c r="AT260" s="226" t="s">
        <v>139</v>
      </c>
      <c r="AU260" s="226" t="s">
        <v>79</v>
      </c>
      <c r="AY260" s="20" t="s">
        <v>136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249</v>
      </c>
      <c r="BM260" s="226" t="s">
        <v>602</v>
      </c>
    </row>
    <row r="261" s="2" customFormat="1">
      <c r="A261" s="41"/>
      <c r="B261" s="42"/>
      <c r="C261" s="43"/>
      <c r="D261" s="228" t="s">
        <v>146</v>
      </c>
      <c r="E261" s="43"/>
      <c r="F261" s="229" t="s">
        <v>603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146</v>
      </c>
      <c r="AU261" s="20" t="s">
        <v>79</v>
      </c>
    </row>
    <row r="262" s="13" customFormat="1">
      <c r="A262" s="13"/>
      <c r="B262" s="233"/>
      <c r="C262" s="234"/>
      <c r="D262" s="235" t="s">
        <v>148</v>
      </c>
      <c r="E262" s="236" t="s">
        <v>19</v>
      </c>
      <c r="F262" s="237" t="s">
        <v>604</v>
      </c>
      <c r="G262" s="234"/>
      <c r="H262" s="238">
        <v>3.8399999999999999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148</v>
      </c>
      <c r="AU262" s="244" t="s">
        <v>79</v>
      </c>
      <c r="AV262" s="13" t="s">
        <v>79</v>
      </c>
      <c r="AW262" s="13" t="s">
        <v>32</v>
      </c>
      <c r="AX262" s="13" t="s">
        <v>70</v>
      </c>
      <c r="AY262" s="244" t="s">
        <v>136</v>
      </c>
    </row>
    <row r="263" s="13" customFormat="1">
      <c r="A263" s="13"/>
      <c r="B263" s="233"/>
      <c r="C263" s="234"/>
      <c r="D263" s="235" t="s">
        <v>148</v>
      </c>
      <c r="E263" s="236" t="s">
        <v>19</v>
      </c>
      <c r="F263" s="237" t="s">
        <v>605</v>
      </c>
      <c r="G263" s="234"/>
      <c r="H263" s="238">
        <v>2.1000000000000001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148</v>
      </c>
      <c r="AU263" s="244" t="s">
        <v>79</v>
      </c>
      <c r="AV263" s="13" t="s">
        <v>79</v>
      </c>
      <c r="AW263" s="13" t="s">
        <v>32</v>
      </c>
      <c r="AX263" s="13" t="s">
        <v>70</v>
      </c>
      <c r="AY263" s="244" t="s">
        <v>136</v>
      </c>
    </row>
    <row r="264" s="13" customFormat="1">
      <c r="A264" s="13"/>
      <c r="B264" s="233"/>
      <c r="C264" s="234"/>
      <c r="D264" s="235" t="s">
        <v>148</v>
      </c>
      <c r="E264" s="236" t="s">
        <v>19</v>
      </c>
      <c r="F264" s="237" t="s">
        <v>606</v>
      </c>
      <c r="G264" s="234"/>
      <c r="H264" s="238">
        <v>1.9199999999999999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148</v>
      </c>
      <c r="AU264" s="244" t="s">
        <v>79</v>
      </c>
      <c r="AV264" s="13" t="s">
        <v>79</v>
      </c>
      <c r="AW264" s="13" t="s">
        <v>32</v>
      </c>
      <c r="AX264" s="13" t="s">
        <v>70</v>
      </c>
      <c r="AY264" s="244" t="s">
        <v>136</v>
      </c>
    </row>
    <row r="265" s="14" customFormat="1">
      <c r="A265" s="14"/>
      <c r="B265" s="245"/>
      <c r="C265" s="246"/>
      <c r="D265" s="235" t="s">
        <v>148</v>
      </c>
      <c r="E265" s="247" t="s">
        <v>19</v>
      </c>
      <c r="F265" s="248" t="s">
        <v>152</v>
      </c>
      <c r="G265" s="246"/>
      <c r="H265" s="249">
        <v>7.8599999999999994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148</v>
      </c>
      <c r="AU265" s="255" t="s">
        <v>79</v>
      </c>
      <c r="AV265" s="14" t="s">
        <v>144</v>
      </c>
      <c r="AW265" s="14" t="s">
        <v>32</v>
      </c>
      <c r="AX265" s="14" t="s">
        <v>77</v>
      </c>
      <c r="AY265" s="255" t="s">
        <v>136</v>
      </c>
    </row>
    <row r="266" s="2" customFormat="1" ht="24.15" customHeight="1">
      <c r="A266" s="41"/>
      <c r="B266" s="42"/>
      <c r="C266" s="215" t="s">
        <v>607</v>
      </c>
      <c r="D266" s="215" t="s">
        <v>139</v>
      </c>
      <c r="E266" s="216" t="s">
        <v>608</v>
      </c>
      <c r="F266" s="217" t="s">
        <v>609</v>
      </c>
      <c r="G266" s="218" t="s">
        <v>142</v>
      </c>
      <c r="H266" s="219">
        <v>7.8600000000000003</v>
      </c>
      <c r="I266" s="220"/>
      <c r="J266" s="221">
        <f>ROUND(I266*H266,2)</f>
        <v>0</v>
      </c>
      <c r="K266" s="217" t="s">
        <v>143</v>
      </c>
      <c r="L266" s="47"/>
      <c r="M266" s="222" t="s">
        <v>19</v>
      </c>
      <c r="N266" s="223" t="s">
        <v>41</v>
      </c>
      <c r="O266" s="87"/>
      <c r="P266" s="224">
        <f>O266*H266</f>
        <v>0</v>
      </c>
      <c r="Q266" s="224">
        <v>0.00010000000000000001</v>
      </c>
      <c r="R266" s="224">
        <f>Q266*H266</f>
        <v>0.00078600000000000002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249</v>
      </c>
      <c r="AT266" s="226" t="s">
        <v>139</v>
      </c>
      <c r="AU266" s="226" t="s">
        <v>79</v>
      </c>
      <c r="AY266" s="20" t="s">
        <v>136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249</v>
      </c>
      <c r="BM266" s="226" t="s">
        <v>610</v>
      </c>
    </row>
    <row r="267" s="2" customFormat="1">
      <c r="A267" s="41"/>
      <c r="B267" s="42"/>
      <c r="C267" s="43"/>
      <c r="D267" s="228" t="s">
        <v>146</v>
      </c>
      <c r="E267" s="43"/>
      <c r="F267" s="229" t="s">
        <v>611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146</v>
      </c>
      <c r="AU267" s="20" t="s">
        <v>79</v>
      </c>
    </row>
    <row r="268" s="2" customFormat="1" ht="16.5" customHeight="1">
      <c r="A268" s="41"/>
      <c r="B268" s="42"/>
      <c r="C268" s="215" t="s">
        <v>612</v>
      </c>
      <c r="D268" s="215" t="s">
        <v>139</v>
      </c>
      <c r="E268" s="216" t="s">
        <v>613</v>
      </c>
      <c r="F268" s="217" t="s">
        <v>614</v>
      </c>
      <c r="G268" s="218" t="s">
        <v>142</v>
      </c>
      <c r="H268" s="219">
        <v>7.8600000000000003</v>
      </c>
      <c r="I268" s="220"/>
      <c r="J268" s="221">
        <f>ROUND(I268*H268,2)</f>
        <v>0</v>
      </c>
      <c r="K268" s="217" t="s">
        <v>143</v>
      </c>
      <c r="L268" s="47"/>
      <c r="M268" s="222" t="s">
        <v>19</v>
      </c>
      <c r="N268" s="223" t="s">
        <v>41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249</v>
      </c>
      <c r="AT268" s="226" t="s">
        <v>139</v>
      </c>
      <c r="AU268" s="226" t="s">
        <v>79</v>
      </c>
      <c r="AY268" s="20" t="s">
        <v>136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249</v>
      </c>
      <c r="BM268" s="226" t="s">
        <v>615</v>
      </c>
    </row>
    <row r="269" s="2" customFormat="1">
      <c r="A269" s="41"/>
      <c r="B269" s="42"/>
      <c r="C269" s="43"/>
      <c r="D269" s="228" t="s">
        <v>146</v>
      </c>
      <c r="E269" s="43"/>
      <c r="F269" s="229" t="s">
        <v>616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146</v>
      </c>
      <c r="AU269" s="20" t="s">
        <v>79</v>
      </c>
    </row>
    <row r="270" s="13" customFormat="1">
      <c r="A270" s="13"/>
      <c r="B270" s="233"/>
      <c r="C270" s="234"/>
      <c r="D270" s="235" t="s">
        <v>148</v>
      </c>
      <c r="E270" s="236" t="s">
        <v>19</v>
      </c>
      <c r="F270" s="237" t="s">
        <v>604</v>
      </c>
      <c r="G270" s="234"/>
      <c r="H270" s="238">
        <v>3.8399999999999999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148</v>
      </c>
      <c r="AU270" s="244" t="s">
        <v>79</v>
      </c>
      <c r="AV270" s="13" t="s">
        <v>79</v>
      </c>
      <c r="AW270" s="13" t="s">
        <v>32</v>
      </c>
      <c r="AX270" s="13" t="s">
        <v>70</v>
      </c>
      <c r="AY270" s="244" t="s">
        <v>136</v>
      </c>
    </row>
    <row r="271" s="13" customFormat="1">
      <c r="A271" s="13"/>
      <c r="B271" s="233"/>
      <c r="C271" s="234"/>
      <c r="D271" s="235" t="s">
        <v>148</v>
      </c>
      <c r="E271" s="236" t="s">
        <v>19</v>
      </c>
      <c r="F271" s="237" t="s">
        <v>605</v>
      </c>
      <c r="G271" s="234"/>
      <c r="H271" s="238">
        <v>2.1000000000000001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148</v>
      </c>
      <c r="AU271" s="244" t="s">
        <v>79</v>
      </c>
      <c r="AV271" s="13" t="s">
        <v>79</v>
      </c>
      <c r="AW271" s="13" t="s">
        <v>32</v>
      </c>
      <c r="AX271" s="13" t="s">
        <v>70</v>
      </c>
      <c r="AY271" s="244" t="s">
        <v>136</v>
      </c>
    </row>
    <row r="272" s="13" customFormat="1">
      <c r="A272" s="13"/>
      <c r="B272" s="233"/>
      <c r="C272" s="234"/>
      <c r="D272" s="235" t="s">
        <v>148</v>
      </c>
      <c r="E272" s="236" t="s">
        <v>19</v>
      </c>
      <c r="F272" s="237" t="s">
        <v>606</v>
      </c>
      <c r="G272" s="234"/>
      <c r="H272" s="238">
        <v>1.9199999999999999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148</v>
      </c>
      <c r="AU272" s="244" t="s">
        <v>79</v>
      </c>
      <c r="AV272" s="13" t="s">
        <v>79</v>
      </c>
      <c r="AW272" s="13" t="s">
        <v>32</v>
      </c>
      <c r="AX272" s="13" t="s">
        <v>70</v>
      </c>
      <c r="AY272" s="244" t="s">
        <v>136</v>
      </c>
    </row>
    <row r="273" s="14" customFormat="1">
      <c r="A273" s="14"/>
      <c r="B273" s="245"/>
      <c r="C273" s="246"/>
      <c r="D273" s="235" t="s">
        <v>148</v>
      </c>
      <c r="E273" s="247" t="s">
        <v>19</v>
      </c>
      <c r="F273" s="248" t="s">
        <v>152</v>
      </c>
      <c r="G273" s="246"/>
      <c r="H273" s="249">
        <v>7.8599999999999994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148</v>
      </c>
      <c r="AU273" s="255" t="s">
        <v>79</v>
      </c>
      <c r="AV273" s="14" t="s">
        <v>144</v>
      </c>
      <c r="AW273" s="14" t="s">
        <v>32</v>
      </c>
      <c r="AX273" s="14" t="s">
        <v>77</v>
      </c>
      <c r="AY273" s="255" t="s">
        <v>136</v>
      </c>
    </row>
    <row r="274" s="2" customFormat="1" ht="24.15" customHeight="1">
      <c r="A274" s="41"/>
      <c r="B274" s="42"/>
      <c r="C274" s="215" t="s">
        <v>617</v>
      </c>
      <c r="D274" s="215" t="s">
        <v>139</v>
      </c>
      <c r="E274" s="216" t="s">
        <v>618</v>
      </c>
      <c r="F274" s="217" t="s">
        <v>619</v>
      </c>
      <c r="G274" s="218" t="s">
        <v>142</v>
      </c>
      <c r="H274" s="219">
        <v>7.8600000000000003</v>
      </c>
      <c r="I274" s="220"/>
      <c r="J274" s="221">
        <f>ROUND(I274*H274,2)</f>
        <v>0</v>
      </c>
      <c r="K274" s="217" t="s">
        <v>143</v>
      </c>
      <c r="L274" s="47"/>
      <c r="M274" s="222" t="s">
        <v>19</v>
      </c>
      <c r="N274" s="223" t="s">
        <v>41</v>
      </c>
      <c r="O274" s="87"/>
      <c r="P274" s="224">
        <f>O274*H274</f>
        <v>0</v>
      </c>
      <c r="Q274" s="224">
        <v>0.00069999999999999999</v>
      </c>
      <c r="R274" s="224">
        <f>Q274*H274</f>
        <v>0.0055019999999999999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249</v>
      </c>
      <c r="AT274" s="226" t="s">
        <v>139</v>
      </c>
      <c r="AU274" s="226" t="s">
        <v>79</v>
      </c>
      <c r="AY274" s="20" t="s">
        <v>136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249</v>
      </c>
      <c r="BM274" s="226" t="s">
        <v>620</v>
      </c>
    </row>
    <row r="275" s="2" customFormat="1">
      <c r="A275" s="41"/>
      <c r="B275" s="42"/>
      <c r="C275" s="43"/>
      <c r="D275" s="228" t="s">
        <v>146</v>
      </c>
      <c r="E275" s="43"/>
      <c r="F275" s="229" t="s">
        <v>621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146</v>
      </c>
      <c r="AU275" s="20" t="s">
        <v>79</v>
      </c>
    </row>
    <row r="276" s="2" customFormat="1" ht="24.15" customHeight="1">
      <c r="A276" s="41"/>
      <c r="B276" s="42"/>
      <c r="C276" s="215" t="s">
        <v>622</v>
      </c>
      <c r="D276" s="215" t="s">
        <v>139</v>
      </c>
      <c r="E276" s="216" t="s">
        <v>623</v>
      </c>
      <c r="F276" s="217" t="s">
        <v>624</v>
      </c>
      <c r="G276" s="218" t="s">
        <v>142</v>
      </c>
      <c r="H276" s="219">
        <v>84.400000000000006</v>
      </c>
      <c r="I276" s="220"/>
      <c r="J276" s="221">
        <f>ROUND(I276*H276,2)</f>
        <v>0</v>
      </c>
      <c r="K276" s="217" t="s">
        <v>143</v>
      </c>
      <c r="L276" s="47"/>
      <c r="M276" s="222" t="s">
        <v>19</v>
      </c>
      <c r="N276" s="223" t="s">
        <v>41</v>
      </c>
      <c r="O276" s="87"/>
      <c r="P276" s="224">
        <f>O276*H276</f>
        <v>0</v>
      </c>
      <c r="Q276" s="224">
        <v>0.012204690900000001</v>
      </c>
      <c r="R276" s="224">
        <f>Q276*H276</f>
        <v>1.03007591196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249</v>
      </c>
      <c r="AT276" s="226" t="s">
        <v>139</v>
      </c>
      <c r="AU276" s="226" t="s">
        <v>79</v>
      </c>
      <c r="AY276" s="20" t="s">
        <v>136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249</v>
      </c>
      <c r="BM276" s="226" t="s">
        <v>625</v>
      </c>
    </row>
    <row r="277" s="2" customFormat="1">
      <c r="A277" s="41"/>
      <c r="B277" s="42"/>
      <c r="C277" s="43"/>
      <c r="D277" s="228" t="s">
        <v>146</v>
      </c>
      <c r="E277" s="43"/>
      <c r="F277" s="229" t="s">
        <v>626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146</v>
      </c>
      <c r="AU277" s="20" t="s">
        <v>79</v>
      </c>
    </row>
    <row r="278" s="13" customFormat="1">
      <c r="A278" s="13"/>
      <c r="B278" s="233"/>
      <c r="C278" s="234"/>
      <c r="D278" s="235" t="s">
        <v>148</v>
      </c>
      <c r="E278" s="236" t="s">
        <v>19</v>
      </c>
      <c r="F278" s="237" t="s">
        <v>627</v>
      </c>
      <c r="G278" s="234"/>
      <c r="H278" s="238">
        <v>84.400000000000006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148</v>
      </c>
      <c r="AU278" s="244" t="s">
        <v>79</v>
      </c>
      <c r="AV278" s="13" t="s">
        <v>79</v>
      </c>
      <c r="AW278" s="13" t="s">
        <v>32</v>
      </c>
      <c r="AX278" s="13" t="s">
        <v>70</v>
      </c>
      <c r="AY278" s="244" t="s">
        <v>136</v>
      </c>
    </row>
    <row r="279" s="14" customFormat="1">
      <c r="A279" s="14"/>
      <c r="B279" s="245"/>
      <c r="C279" s="246"/>
      <c r="D279" s="235" t="s">
        <v>148</v>
      </c>
      <c r="E279" s="247" t="s">
        <v>19</v>
      </c>
      <c r="F279" s="248" t="s">
        <v>152</v>
      </c>
      <c r="G279" s="246"/>
      <c r="H279" s="249">
        <v>84.400000000000006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148</v>
      </c>
      <c r="AU279" s="255" t="s">
        <v>79</v>
      </c>
      <c r="AV279" s="14" t="s">
        <v>144</v>
      </c>
      <c r="AW279" s="14" t="s">
        <v>32</v>
      </c>
      <c r="AX279" s="14" t="s">
        <v>77</v>
      </c>
      <c r="AY279" s="255" t="s">
        <v>136</v>
      </c>
    </row>
    <row r="280" s="2" customFormat="1" ht="24.15" customHeight="1">
      <c r="A280" s="41"/>
      <c r="B280" s="42"/>
      <c r="C280" s="215" t="s">
        <v>628</v>
      </c>
      <c r="D280" s="215" t="s">
        <v>139</v>
      </c>
      <c r="E280" s="216" t="s">
        <v>629</v>
      </c>
      <c r="F280" s="217" t="s">
        <v>630</v>
      </c>
      <c r="G280" s="218" t="s">
        <v>142</v>
      </c>
      <c r="H280" s="219">
        <v>18.600000000000001</v>
      </c>
      <c r="I280" s="220"/>
      <c r="J280" s="221">
        <f>ROUND(I280*H280,2)</f>
        <v>0</v>
      </c>
      <c r="K280" s="217" t="s">
        <v>143</v>
      </c>
      <c r="L280" s="47"/>
      <c r="M280" s="222" t="s">
        <v>19</v>
      </c>
      <c r="N280" s="223" t="s">
        <v>41</v>
      </c>
      <c r="O280" s="87"/>
      <c r="P280" s="224">
        <f>O280*H280</f>
        <v>0</v>
      </c>
      <c r="Q280" s="224">
        <v>0.01259502</v>
      </c>
      <c r="R280" s="224">
        <f>Q280*H280</f>
        <v>0.23426737200000003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249</v>
      </c>
      <c r="AT280" s="226" t="s">
        <v>139</v>
      </c>
      <c r="AU280" s="226" t="s">
        <v>79</v>
      </c>
      <c r="AY280" s="20" t="s">
        <v>136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249</v>
      </c>
      <c r="BM280" s="226" t="s">
        <v>631</v>
      </c>
    </row>
    <row r="281" s="2" customFormat="1">
      <c r="A281" s="41"/>
      <c r="B281" s="42"/>
      <c r="C281" s="43"/>
      <c r="D281" s="228" t="s">
        <v>146</v>
      </c>
      <c r="E281" s="43"/>
      <c r="F281" s="229" t="s">
        <v>632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146</v>
      </c>
      <c r="AU281" s="20" t="s">
        <v>79</v>
      </c>
    </row>
    <row r="282" s="13" customFormat="1">
      <c r="A282" s="13"/>
      <c r="B282" s="233"/>
      <c r="C282" s="234"/>
      <c r="D282" s="235" t="s">
        <v>148</v>
      </c>
      <c r="E282" s="236" t="s">
        <v>19</v>
      </c>
      <c r="F282" s="237" t="s">
        <v>633</v>
      </c>
      <c r="G282" s="234"/>
      <c r="H282" s="238">
        <v>18.600000000000001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148</v>
      </c>
      <c r="AU282" s="244" t="s">
        <v>79</v>
      </c>
      <c r="AV282" s="13" t="s">
        <v>79</v>
      </c>
      <c r="AW282" s="13" t="s">
        <v>32</v>
      </c>
      <c r="AX282" s="13" t="s">
        <v>70</v>
      </c>
      <c r="AY282" s="244" t="s">
        <v>136</v>
      </c>
    </row>
    <row r="283" s="14" customFormat="1">
      <c r="A283" s="14"/>
      <c r="B283" s="245"/>
      <c r="C283" s="246"/>
      <c r="D283" s="235" t="s">
        <v>148</v>
      </c>
      <c r="E283" s="247" t="s">
        <v>19</v>
      </c>
      <c r="F283" s="248" t="s">
        <v>152</v>
      </c>
      <c r="G283" s="246"/>
      <c r="H283" s="249">
        <v>18.600000000000001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148</v>
      </c>
      <c r="AU283" s="255" t="s">
        <v>79</v>
      </c>
      <c r="AV283" s="14" t="s">
        <v>144</v>
      </c>
      <c r="AW283" s="14" t="s">
        <v>32</v>
      </c>
      <c r="AX283" s="14" t="s">
        <v>77</v>
      </c>
      <c r="AY283" s="255" t="s">
        <v>136</v>
      </c>
    </row>
    <row r="284" s="2" customFormat="1" ht="24.15" customHeight="1">
      <c r="A284" s="41"/>
      <c r="B284" s="42"/>
      <c r="C284" s="215" t="s">
        <v>634</v>
      </c>
      <c r="D284" s="215" t="s">
        <v>139</v>
      </c>
      <c r="E284" s="216" t="s">
        <v>635</v>
      </c>
      <c r="F284" s="217" t="s">
        <v>636</v>
      </c>
      <c r="G284" s="218" t="s">
        <v>189</v>
      </c>
      <c r="H284" s="219">
        <v>93.099999999999994</v>
      </c>
      <c r="I284" s="220"/>
      <c r="J284" s="221">
        <f>ROUND(I284*H284,2)</f>
        <v>0</v>
      </c>
      <c r="K284" s="217" t="s">
        <v>143</v>
      </c>
      <c r="L284" s="47"/>
      <c r="M284" s="222" t="s">
        <v>19</v>
      </c>
      <c r="N284" s="223" t="s">
        <v>41</v>
      </c>
      <c r="O284" s="87"/>
      <c r="P284" s="224">
        <f>O284*H284</f>
        <v>0</v>
      </c>
      <c r="Q284" s="224">
        <v>0.00051500000000000005</v>
      </c>
      <c r="R284" s="224">
        <f>Q284*H284</f>
        <v>0.047946500000000003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249</v>
      </c>
      <c r="AT284" s="226" t="s">
        <v>139</v>
      </c>
      <c r="AU284" s="226" t="s">
        <v>79</v>
      </c>
      <c r="AY284" s="20" t="s">
        <v>136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249</v>
      </c>
      <c r="BM284" s="226" t="s">
        <v>637</v>
      </c>
    </row>
    <row r="285" s="2" customFormat="1">
      <c r="A285" s="41"/>
      <c r="B285" s="42"/>
      <c r="C285" s="43"/>
      <c r="D285" s="228" t="s">
        <v>146</v>
      </c>
      <c r="E285" s="43"/>
      <c r="F285" s="229" t="s">
        <v>638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146</v>
      </c>
      <c r="AU285" s="20" t="s">
        <v>79</v>
      </c>
    </row>
    <row r="286" s="15" customFormat="1">
      <c r="A286" s="15"/>
      <c r="B286" s="256"/>
      <c r="C286" s="257"/>
      <c r="D286" s="235" t="s">
        <v>148</v>
      </c>
      <c r="E286" s="258" t="s">
        <v>19</v>
      </c>
      <c r="F286" s="259" t="s">
        <v>639</v>
      </c>
      <c r="G286" s="257"/>
      <c r="H286" s="258" t="s">
        <v>19</v>
      </c>
      <c r="I286" s="260"/>
      <c r="J286" s="257"/>
      <c r="K286" s="257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148</v>
      </c>
      <c r="AU286" s="265" t="s">
        <v>79</v>
      </c>
      <c r="AV286" s="15" t="s">
        <v>77</v>
      </c>
      <c r="AW286" s="15" t="s">
        <v>32</v>
      </c>
      <c r="AX286" s="15" t="s">
        <v>70</v>
      </c>
      <c r="AY286" s="265" t="s">
        <v>136</v>
      </c>
    </row>
    <row r="287" s="15" customFormat="1">
      <c r="A287" s="15"/>
      <c r="B287" s="256"/>
      <c r="C287" s="257"/>
      <c r="D287" s="235" t="s">
        <v>148</v>
      </c>
      <c r="E287" s="258" t="s">
        <v>19</v>
      </c>
      <c r="F287" s="259" t="s">
        <v>640</v>
      </c>
      <c r="G287" s="257"/>
      <c r="H287" s="258" t="s">
        <v>19</v>
      </c>
      <c r="I287" s="260"/>
      <c r="J287" s="257"/>
      <c r="K287" s="257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148</v>
      </c>
      <c r="AU287" s="265" t="s">
        <v>79</v>
      </c>
      <c r="AV287" s="15" t="s">
        <v>77</v>
      </c>
      <c r="AW287" s="15" t="s">
        <v>32</v>
      </c>
      <c r="AX287" s="15" t="s">
        <v>70</v>
      </c>
      <c r="AY287" s="265" t="s">
        <v>136</v>
      </c>
    </row>
    <row r="288" s="13" customFormat="1">
      <c r="A288" s="13"/>
      <c r="B288" s="233"/>
      <c r="C288" s="234"/>
      <c r="D288" s="235" t="s">
        <v>148</v>
      </c>
      <c r="E288" s="236" t="s">
        <v>19</v>
      </c>
      <c r="F288" s="237" t="s">
        <v>641</v>
      </c>
      <c r="G288" s="234"/>
      <c r="H288" s="238">
        <v>28.199999999999999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148</v>
      </c>
      <c r="AU288" s="244" t="s">
        <v>79</v>
      </c>
      <c r="AV288" s="13" t="s">
        <v>79</v>
      </c>
      <c r="AW288" s="13" t="s">
        <v>32</v>
      </c>
      <c r="AX288" s="13" t="s">
        <v>70</v>
      </c>
      <c r="AY288" s="244" t="s">
        <v>136</v>
      </c>
    </row>
    <row r="289" s="13" customFormat="1">
      <c r="A289" s="13"/>
      <c r="B289" s="233"/>
      <c r="C289" s="234"/>
      <c r="D289" s="235" t="s">
        <v>148</v>
      </c>
      <c r="E289" s="236" t="s">
        <v>19</v>
      </c>
      <c r="F289" s="237" t="s">
        <v>642</v>
      </c>
      <c r="G289" s="234"/>
      <c r="H289" s="238">
        <v>17.600000000000001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148</v>
      </c>
      <c r="AU289" s="244" t="s">
        <v>79</v>
      </c>
      <c r="AV289" s="13" t="s">
        <v>79</v>
      </c>
      <c r="AW289" s="13" t="s">
        <v>32</v>
      </c>
      <c r="AX289" s="13" t="s">
        <v>70</v>
      </c>
      <c r="AY289" s="244" t="s">
        <v>136</v>
      </c>
    </row>
    <row r="290" s="13" customFormat="1">
      <c r="A290" s="13"/>
      <c r="B290" s="233"/>
      <c r="C290" s="234"/>
      <c r="D290" s="235" t="s">
        <v>148</v>
      </c>
      <c r="E290" s="236" t="s">
        <v>19</v>
      </c>
      <c r="F290" s="237" t="s">
        <v>643</v>
      </c>
      <c r="G290" s="234"/>
      <c r="H290" s="238">
        <v>17.399999999999999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148</v>
      </c>
      <c r="AU290" s="244" t="s">
        <v>79</v>
      </c>
      <c r="AV290" s="13" t="s">
        <v>79</v>
      </c>
      <c r="AW290" s="13" t="s">
        <v>32</v>
      </c>
      <c r="AX290" s="13" t="s">
        <v>70</v>
      </c>
      <c r="AY290" s="244" t="s">
        <v>136</v>
      </c>
    </row>
    <row r="291" s="15" customFormat="1">
      <c r="A291" s="15"/>
      <c r="B291" s="256"/>
      <c r="C291" s="257"/>
      <c r="D291" s="235" t="s">
        <v>148</v>
      </c>
      <c r="E291" s="258" t="s">
        <v>19</v>
      </c>
      <c r="F291" s="259" t="s">
        <v>644</v>
      </c>
      <c r="G291" s="257"/>
      <c r="H291" s="258" t="s">
        <v>19</v>
      </c>
      <c r="I291" s="260"/>
      <c r="J291" s="257"/>
      <c r="K291" s="257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148</v>
      </c>
      <c r="AU291" s="265" t="s">
        <v>79</v>
      </c>
      <c r="AV291" s="15" t="s">
        <v>77</v>
      </c>
      <c r="AW291" s="15" t="s">
        <v>32</v>
      </c>
      <c r="AX291" s="15" t="s">
        <v>70</v>
      </c>
      <c r="AY291" s="265" t="s">
        <v>136</v>
      </c>
    </row>
    <row r="292" s="13" customFormat="1">
      <c r="A292" s="13"/>
      <c r="B292" s="233"/>
      <c r="C292" s="234"/>
      <c r="D292" s="235" t="s">
        <v>148</v>
      </c>
      <c r="E292" s="236" t="s">
        <v>19</v>
      </c>
      <c r="F292" s="237" t="s">
        <v>645</v>
      </c>
      <c r="G292" s="234"/>
      <c r="H292" s="238">
        <v>17.800000000000001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148</v>
      </c>
      <c r="AU292" s="244" t="s">
        <v>79</v>
      </c>
      <c r="AV292" s="13" t="s">
        <v>79</v>
      </c>
      <c r="AW292" s="13" t="s">
        <v>32</v>
      </c>
      <c r="AX292" s="13" t="s">
        <v>70</v>
      </c>
      <c r="AY292" s="244" t="s">
        <v>136</v>
      </c>
    </row>
    <row r="293" s="13" customFormat="1">
      <c r="A293" s="13"/>
      <c r="B293" s="233"/>
      <c r="C293" s="234"/>
      <c r="D293" s="235" t="s">
        <v>148</v>
      </c>
      <c r="E293" s="236" t="s">
        <v>19</v>
      </c>
      <c r="F293" s="237" t="s">
        <v>646</v>
      </c>
      <c r="G293" s="234"/>
      <c r="H293" s="238">
        <v>4.5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148</v>
      </c>
      <c r="AU293" s="244" t="s">
        <v>79</v>
      </c>
      <c r="AV293" s="13" t="s">
        <v>79</v>
      </c>
      <c r="AW293" s="13" t="s">
        <v>32</v>
      </c>
      <c r="AX293" s="13" t="s">
        <v>70</v>
      </c>
      <c r="AY293" s="244" t="s">
        <v>136</v>
      </c>
    </row>
    <row r="294" s="13" customFormat="1">
      <c r="A294" s="13"/>
      <c r="B294" s="233"/>
      <c r="C294" s="234"/>
      <c r="D294" s="235" t="s">
        <v>148</v>
      </c>
      <c r="E294" s="236" t="s">
        <v>19</v>
      </c>
      <c r="F294" s="237" t="s">
        <v>647</v>
      </c>
      <c r="G294" s="234"/>
      <c r="H294" s="238">
        <v>7.5999999999999996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148</v>
      </c>
      <c r="AU294" s="244" t="s">
        <v>79</v>
      </c>
      <c r="AV294" s="13" t="s">
        <v>79</v>
      </c>
      <c r="AW294" s="13" t="s">
        <v>32</v>
      </c>
      <c r="AX294" s="13" t="s">
        <v>70</v>
      </c>
      <c r="AY294" s="244" t="s">
        <v>136</v>
      </c>
    </row>
    <row r="295" s="14" customFormat="1">
      <c r="A295" s="14"/>
      <c r="B295" s="245"/>
      <c r="C295" s="246"/>
      <c r="D295" s="235" t="s">
        <v>148</v>
      </c>
      <c r="E295" s="247" t="s">
        <v>19</v>
      </c>
      <c r="F295" s="248" t="s">
        <v>152</v>
      </c>
      <c r="G295" s="246"/>
      <c r="H295" s="249">
        <v>93.099999999999994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148</v>
      </c>
      <c r="AU295" s="255" t="s">
        <v>79</v>
      </c>
      <c r="AV295" s="14" t="s">
        <v>144</v>
      </c>
      <c r="AW295" s="14" t="s">
        <v>32</v>
      </c>
      <c r="AX295" s="14" t="s">
        <v>77</v>
      </c>
      <c r="AY295" s="255" t="s">
        <v>136</v>
      </c>
    </row>
    <row r="296" s="2" customFormat="1" ht="24.15" customHeight="1">
      <c r="A296" s="41"/>
      <c r="B296" s="42"/>
      <c r="C296" s="215" t="s">
        <v>648</v>
      </c>
      <c r="D296" s="215" t="s">
        <v>139</v>
      </c>
      <c r="E296" s="216" t="s">
        <v>649</v>
      </c>
      <c r="F296" s="217" t="s">
        <v>650</v>
      </c>
      <c r="G296" s="218" t="s">
        <v>142</v>
      </c>
      <c r="H296" s="219">
        <v>103</v>
      </c>
      <c r="I296" s="220"/>
      <c r="J296" s="221">
        <f>ROUND(I296*H296,2)</f>
        <v>0</v>
      </c>
      <c r="K296" s="217" t="s">
        <v>143</v>
      </c>
      <c r="L296" s="47"/>
      <c r="M296" s="222" t="s">
        <v>19</v>
      </c>
      <c r="N296" s="223" t="s">
        <v>41</v>
      </c>
      <c r="O296" s="87"/>
      <c r="P296" s="224">
        <f>O296*H296</f>
        <v>0</v>
      </c>
      <c r="Q296" s="224">
        <v>0.00010000000000000001</v>
      </c>
      <c r="R296" s="224">
        <f>Q296*H296</f>
        <v>0.0103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249</v>
      </c>
      <c r="AT296" s="226" t="s">
        <v>139</v>
      </c>
      <c r="AU296" s="226" t="s">
        <v>79</v>
      </c>
      <c r="AY296" s="20" t="s">
        <v>136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249</v>
      </c>
      <c r="BM296" s="226" t="s">
        <v>651</v>
      </c>
    </row>
    <row r="297" s="2" customFormat="1">
      <c r="A297" s="41"/>
      <c r="B297" s="42"/>
      <c r="C297" s="43"/>
      <c r="D297" s="228" t="s">
        <v>146</v>
      </c>
      <c r="E297" s="43"/>
      <c r="F297" s="229" t="s">
        <v>652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146</v>
      </c>
      <c r="AU297" s="20" t="s">
        <v>79</v>
      </c>
    </row>
    <row r="298" s="13" customFormat="1">
      <c r="A298" s="13"/>
      <c r="B298" s="233"/>
      <c r="C298" s="234"/>
      <c r="D298" s="235" t="s">
        <v>148</v>
      </c>
      <c r="E298" s="236" t="s">
        <v>19</v>
      </c>
      <c r="F298" s="237" t="s">
        <v>627</v>
      </c>
      <c r="G298" s="234"/>
      <c r="H298" s="238">
        <v>84.400000000000006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148</v>
      </c>
      <c r="AU298" s="244" t="s">
        <v>79</v>
      </c>
      <c r="AV298" s="13" t="s">
        <v>79</v>
      </c>
      <c r="AW298" s="13" t="s">
        <v>32</v>
      </c>
      <c r="AX298" s="13" t="s">
        <v>70</v>
      </c>
      <c r="AY298" s="244" t="s">
        <v>136</v>
      </c>
    </row>
    <row r="299" s="13" customFormat="1">
      <c r="A299" s="13"/>
      <c r="B299" s="233"/>
      <c r="C299" s="234"/>
      <c r="D299" s="235" t="s">
        <v>148</v>
      </c>
      <c r="E299" s="236" t="s">
        <v>19</v>
      </c>
      <c r="F299" s="237" t="s">
        <v>633</v>
      </c>
      <c r="G299" s="234"/>
      <c r="H299" s="238">
        <v>18.600000000000001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148</v>
      </c>
      <c r="AU299" s="244" t="s">
        <v>79</v>
      </c>
      <c r="AV299" s="13" t="s">
        <v>79</v>
      </c>
      <c r="AW299" s="13" t="s">
        <v>32</v>
      </c>
      <c r="AX299" s="13" t="s">
        <v>70</v>
      </c>
      <c r="AY299" s="244" t="s">
        <v>136</v>
      </c>
    </row>
    <row r="300" s="14" customFormat="1">
      <c r="A300" s="14"/>
      <c r="B300" s="245"/>
      <c r="C300" s="246"/>
      <c r="D300" s="235" t="s">
        <v>148</v>
      </c>
      <c r="E300" s="247" t="s">
        <v>19</v>
      </c>
      <c r="F300" s="248" t="s">
        <v>152</v>
      </c>
      <c r="G300" s="246"/>
      <c r="H300" s="249">
        <v>103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148</v>
      </c>
      <c r="AU300" s="255" t="s">
        <v>79</v>
      </c>
      <c r="AV300" s="14" t="s">
        <v>144</v>
      </c>
      <c r="AW300" s="14" t="s">
        <v>32</v>
      </c>
      <c r="AX300" s="14" t="s">
        <v>77</v>
      </c>
      <c r="AY300" s="255" t="s">
        <v>136</v>
      </c>
    </row>
    <row r="301" s="2" customFormat="1" ht="24.15" customHeight="1">
      <c r="A301" s="41"/>
      <c r="B301" s="42"/>
      <c r="C301" s="215" t="s">
        <v>653</v>
      </c>
      <c r="D301" s="215" t="s">
        <v>139</v>
      </c>
      <c r="E301" s="216" t="s">
        <v>654</v>
      </c>
      <c r="F301" s="217" t="s">
        <v>655</v>
      </c>
      <c r="G301" s="218" t="s">
        <v>189</v>
      </c>
      <c r="H301" s="219">
        <v>3.2000000000000002</v>
      </c>
      <c r="I301" s="220"/>
      <c r="J301" s="221">
        <f>ROUND(I301*H301,2)</f>
        <v>0</v>
      </c>
      <c r="K301" s="217" t="s">
        <v>143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0.0043759999999999997</v>
      </c>
      <c r="R301" s="224">
        <f>Q301*H301</f>
        <v>0.0140032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249</v>
      </c>
      <c r="AT301" s="226" t="s">
        <v>139</v>
      </c>
      <c r="AU301" s="226" t="s">
        <v>79</v>
      </c>
      <c r="AY301" s="20" t="s">
        <v>136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249</v>
      </c>
      <c r="BM301" s="226" t="s">
        <v>656</v>
      </c>
    </row>
    <row r="302" s="2" customFormat="1">
      <c r="A302" s="41"/>
      <c r="B302" s="42"/>
      <c r="C302" s="43"/>
      <c r="D302" s="228" t="s">
        <v>146</v>
      </c>
      <c r="E302" s="43"/>
      <c r="F302" s="229" t="s">
        <v>657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146</v>
      </c>
      <c r="AU302" s="20" t="s">
        <v>79</v>
      </c>
    </row>
    <row r="303" s="13" customFormat="1">
      <c r="A303" s="13"/>
      <c r="B303" s="233"/>
      <c r="C303" s="234"/>
      <c r="D303" s="235" t="s">
        <v>148</v>
      </c>
      <c r="E303" s="236" t="s">
        <v>19</v>
      </c>
      <c r="F303" s="237" t="s">
        <v>658</v>
      </c>
      <c r="G303" s="234"/>
      <c r="H303" s="238">
        <v>3.2000000000000002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148</v>
      </c>
      <c r="AU303" s="244" t="s">
        <v>79</v>
      </c>
      <c r="AV303" s="13" t="s">
        <v>79</v>
      </c>
      <c r="AW303" s="13" t="s">
        <v>32</v>
      </c>
      <c r="AX303" s="13" t="s">
        <v>70</v>
      </c>
      <c r="AY303" s="244" t="s">
        <v>136</v>
      </c>
    </row>
    <row r="304" s="14" customFormat="1">
      <c r="A304" s="14"/>
      <c r="B304" s="245"/>
      <c r="C304" s="246"/>
      <c r="D304" s="235" t="s">
        <v>148</v>
      </c>
      <c r="E304" s="247" t="s">
        <v>19</v>
      </c>
      <c r="F304" s="248" t="s">
        <v>152</v>
      </c>
      <c r="G304" s="246"/>
      <c r="H304" s="249">
        <v>3.2000000000000002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148</v>
      </c>
      <c r="AU304" s="255" t="s">
        <v>79</v>
      </c>
      <c r="AV304" s="14" t="s">
        <v>144</v>
      </c>
      <c r="AW304" s="14" t="s">
        <v>32</v>
      </c>
      <c r="AX304" s="14" t="s">
        <v>77</v>
      </c>
      <c r="AY304" s="255" t="s">
        <v>136</v>
      </c>
    </row>
    <row r="305" s="2" customFormat="1" ht="21.75" customHeight="1">
      <c r="A305" s="41"/>
      <c r="B305" s="42"/>
      <c r="C305" s="215" t="s">
        <v>659</v>
      </c>
      <c r="D305" s="215" t="s">
        <v>139</v>
      </c>
      <c r="E305" s="216" t="s">
        <v>660</v>
      </c>
      <c r="F305" s="217" t="s">
        <v>661</v>
      </c>
      <c r="G305" s="218" t="s">
        <v>142</v>
      </c>
      <c r="H305" s="219">
        <v>103</v>
      </c>
      <c r="I305" s="220"/>
      <c r="J305" s="221">
        <f>ROUND(I305*H305,2)</f>
        <v>0</v>
      </c>
      <c r="K305" s="217" t="s">
        <v>143</v>
      </c>
      <c r="L305" s="47"/>
      <c r="M305" s="222" t="s">
        <v>19</v>
      </c>
      <c r="N305" s="223" t="s">
        <v>41</v>
      </c>
      <c r="O305" s="87"/>
      <c r="P305" s="224">
        <f>O305*H305</f>
        <v>0</v>
      </c>
      <c r="Q305" s="224">
        <v>0.00069999999999999999</v>
      </c>
      <c r="R305" s="224">
        <f>Q305*H305</f>
        <v>0.072099999999999997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249</v>
      </c>
      <c r="AT305" s="226" t="s">
        <v>139</v>
      </c>
      <c r="AU305" s="226" t="s">
        <v>79</v>
      </c>
      <c r="AY305" s="20" t="s">
        <v>136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249</v>
      </c>
      <c r="BM305" s="226" t="s">
        <v>662</v>
      </c>
    </row>
    <row r="306" s="2" customFormat="1">
      <c r="A306" s="41"/>
      <c r="B306" s="42"/>
      <c r="C306" s="43"/>
      <c r="D306" s="228" t="s">
        <v>146</v>
      </c>
      <c r="E306" s="43"/>
      <c r="F306" s="229" t="s">
        <v>663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146</v>
      </c>
      <c r="AU306" s="20" t="s">
        <v>79</v>
      </c>
    </row>
    <row r="307" s="2" customFormat="1" ht="24.15" customHeight="1">
      <c r="A307" s="41"/>
      <c r="B307" s="42"/>
      <c r="C307" s="215" t="s">
        <v>664</v>
      </c>
      <c r="D307" s="215" t="s">
        <v>139</v>
      </c>
      <c r="E307" s="216" t="s">
        <v>665</v>
      </c>
      <c r="F307" s="217" t="s">
        <v>666</v>
      </c>
      <c r="G307" s="218" t="s">
        <v>284</v>
      </c>
      <c r="H307" s="219">
        <v>1</v>
      </c>
      <c r="I307" s="220"/>
      <c r="J307" s="221">
        <f>ROUND(I307*H307,2)</f>
        <v>0</v>
      </c>
      <c r="K307" s="217" t="s">
        <v>143</v>
      </c>
      <c r="L307" s="47"/>
      <c r="M307" s="222" t="s">
        <v>19</v>
      </c>
      <c r="N307" s="223" t="s">
        <v>41</v>
      </c>
      <c r="O307" s="87"/>
      <c r="P307" s="224">
        <f>O307*H307</f>
        <v>0</v>
      </c>
      <c r="Q307" s="224">
        <v>7.3999999999999996E-05</v>
      </c>
      <c r="R307" s="224">
        <f>Q307*H307</f>
        <v>7.3999999999999996E-05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249</v>
      </c>
      <c r="AT307" s="226" t="s">
        <v>139</v>
      </c>
      <c r="AU307" s="226" t="s">
        <v>79</v>
      </c>
      <c r="AY307" s="20" t="s">
        <v>136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249</v>
      </c>
      <c r="BM307" s="226" t="s">
        <v>667</v>
      </c>
    </row>
    <row r="308" s="2" customFormat="1">
      <c r="A308" s="41"/>
      <c r="B308" s="42"/>
      <c r="C308" s="43"/>
      <c r="D308" s="228" t="s">
        <v>146</v>
      </c>
      <c r="E308" s="43"/>
      <c r="F308" s="229" t="s">
        <v>668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146</v>
      </c>
      <c r="AU308" s="20" t="s">
        <v>79</v>
      </c>
    </row>
    <row r="309" s="13" customFormat="1">
      <c r="A309" s="13"/>
      <c r="B309" s="233"/>
      <c r="C309" s="234"/>
      <c r="D309" s="235" t="s">
        <v>148</v>
      </c>
      <c r="E309" s="236" t="s">
        <v>19</v>
      </c>
      <c r="F309" s="237" t="s">
        <v>669</v>
      </c>
      <c r="G309" s="234"/>
      <c r="H309" s="238">
        <v>1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148</v>
      </c>
      <c r="AU309" s="244" t="s">
        <v>79</v>
      </c>
      <c r="AV309" s="13" t="s">
        <v>79</v>
      </c>
      <c r="AW309" s="13" t="s">
        <v>32</v>
      </c>
      <c r="AX309" s="13" t="s">
        <v>70</v>
      </c>
      <c r="AY309" s="244" t="s">
        <v>136</v>
      </c>
    </row>
    <row r="310" s="14" customFormat="1">
      <c r="A310" s="14"/>
      <c r="B310" s="245"/>
      <c r="C310" s="246"/>
      <c r="D310" s="235" t="s">
        <v>148</v>
      </c>
      <c r="E310" s="247" t="s">
        <v>19</v>
      </c>
      <c r="F310" s="248" t="s">
        <v>152</v>
      </c>
      <c r="G310" s="246"/>
      <c r="H310" s="249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148</v>
      </c>
      <c r="AU310" s="255" t="s">
        <v>79</v>
      </c>
      <c r="AV310" s="14" t="s">
        <v>144</v>
      </c>
      <c r="AW310" s="14" t="s">
        <v>32</v>
      </c>
      <c r="AX310" s="14" t="s">
        <v>77</v>
      </c>
      <c r="AY310" s="255" t="s">
        <v>136</v>
      </c>
    </row>
    <row r="311" s="2" customFormat="1" ht="16.5" customHeight="1">
      <c r="A311" s="41"/>
      <c r="B311" s="42"/>
      <c r="C311" s="280" t="s">
        <v>670</v>
      </c>
      <c r="D311" s="280" t="s">
        <v>388</v>
      </c>
      <c r="E311" s="281" t="s">
        <v>671</v>
      </c>
      <c r="F311" s="282" t="s">
        <v>672</v>
      </c>
      <c r="G311" s="283" t="s">
        <v>284</v>
      </c>
      <c r="H311" s="284">
        <v>1</v>
      </c>
      <c r="I311" s="285"/>
      <c r="J311" s="286">
        <f>ROUND(I311*H311,2)</f>
        <v>0</v>
      </c>
      <c r="K311" s="282" t="s">
        <v>143</v>
      </c>
      <c r="L311" s="287"/>
      <c r="M311" s="288" t="s">
        <v>19</v>
      </c>
      <c r="N311" s="289" t="s">
        <v>41</v>
      </c>
      <c r="O311" s="87"/>
      <c r="P311" s="224">
        <f>O311*H311</f>
        <v>0</v>
      </c>
      <c r="Q311" s="224">
        <v>0.0132</v>
      </c>
      <c r="R311" s="224">
        <f>Q311*H311</f>
        <v>0.0132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527</v>
      </c>
      <c r="AT311" s="226" t="s">
        <v>388</v>
      </c>
      <c r="AU311" s="226" t="s">
        <v>79</v>
      </c>
      <c r="AY311" s="20" t="s">
        <v>136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249</v>
      </c>
      <c r="BM311" s="226" t="s">
        <v>673</v>
      </c>
    </row>
    <row r="312" s="2" customFormat="1" ht="21.75" customHeight="1">
      <c r="A312" s="41"/>
      <c r="B312" s="42"/>
      <c r="C312" s="215" t="s">
        <v>674</v>
      </c>
      <c r="D312" s="215" t="s">
        <v>139</v>
      </c>
      <c r="E312" s="216" t="s">
        <v>675</v>
      </c>
      <c r="F312" s="217" t="s">
        <v>676</v>
      </c>
      <c r="G312" s="218" t="s">
        <v>284</v>
      </c>
      <c r="H312" s="219">
        <v>4</v>
      </c>
      <c r="I312" s="220"/>
      <c r="J312" s="221">
        <f>ROUND(I312*H312,2)</f>
        <v>0</v>
      </c>
      <c r="K312" s="217" t="s">
        <v>143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1.4E-05</v>
      </c>
      <c r="R312" s="224">
        <f>Q312*H312</f>
        <v>5.5999999999999999E-05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249</v>
      </c>
      <c r="AT312" s="226" t="s">
        <v>139</v>
      </c>
      <c r="AU312" s="226" t="s">
        <v>79</v>
      </c>
      <c r="AY312" s="20" t="s">
        <v>136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249</v>
      </c>
      <c r="BM312" s="226" t="s">
        <v>677</v>
      </c>
    </row>
    <row r="313" s="2" customFormat="1">
      <c r="A313" s="41"/>
      <c r="B313" s="42"/>
      <c r="C313" s="43"/>
      <c r="D313" s="228" t="s">
        <v>146</v>
      </c>
      <c r="E313" s="43"/>
      <c r="F313" s="229" t="s">
        <v>678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146</v>
      </c>
      <c r="AU313" s="20" t="s">
        <v>79</v>
      </c>
    </row>
    <row r="314" s="13" customFormat="1">
      <c r="A314" s="13"/>
      <c r="B314" s="233"/>
      <c r="C314" s="234"/>
      <c r="D314" s="235" t="s">
        <v>148</v>
      </c>
      <c r="E314" s="236" t="s">
        <v>19</v>
      </c>
      <c r="F314" s="237" t="s">
        <v>679</v>
      </c>
      <c r="G314" s="234"/>
      <c r="H314" s="238">
        <v>4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148</v>
      </c>
      <c r="AU314" s="244" t="s">
        <v>79</v>
      </c>
      <c r="AV314" s="13" t="s">
        <v>79</v>
      </c>
      <c r="AW314" s="13" t="s">
        <v>32</v>
      </c>
      <c r="AX314" s="13" t="s">
        <v>70</v>
      </c>
      <c r="AY314" s="244" t="s">
        <v>136</v>
      </c>
    </row>
    <row r="315" s="14" customFormat="1">
      <c r="A315" s="14"/>
      <c r="B315" s="245"/>
      <c r="C315" s="246"/>
      <c r="D315" s="235" t="s">
        <v>148</v>
      </c>
      <c r="E315" s="247" t="s">
        <v>19</v>
      </c>
      <c r="F315" s="248" t="s">
        <v>152</v>
      </c>
      <c r="G315" s="246"/>
      <c r="H315" s="249">
        <v>4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148</v>
      </c>
      <c r="AU315" s="255" t="s">
        <v>79</v>
      </c>
      <c r="AV315" s="14" t="s">
        <v>144</v>
      </c>
      <c r="AW315" s="14" t="s">
        <v>32</v>
      </c>
      <c r="AX315" s="14" t="s">
        <v>77</v>
      </c>
      <c r="AY315" s="255" t="s">
        <v>136</v>
      </c>
    </row>
    <row r="316" s="2" customFormat="1" ht="16.5" customHeight="1">
      <c r="A316" s="41"/>
      <c r="B316" s="42"/>
      <c r="C316" s="280" t="s">
        <v>680</v>
      </c>
      <c r="D316" s="280" t="s">
        <v>388</v>
      </c>
      <c r="E316" s="281" t="s">
        <v>681</v>
      </c>
      <c r="F316" s="282" t="s">
        <v>682</v>
      </c>
      <c r="G316" s="283" t="s">
        <v>284</v>
      </c>
      <c r="H316" s="284">
        <v>4</v>
      </c>
      <c r="I316" s="285"/>
      <c r="J316" s="286">
        <f>ROUND(I316*H316,2)</f>
        <v>0</v>
      </c>
      <c r="K316" s="282" t="s">
        <v>143</v>
      </c>
      <c r="L316" s="287"/>
      <c r="M316" s="288" t="s">
        <v>19</v>
      </c>
      <c r="N316" s="289" t="s">
        <v>41</v>
      </c>
      <c r="O316" s="87"/>
      <c r="P316" s="224">
        <f>O316*H316</f>
        <v>0</v>
      </c>
      <c r="Q316" s="224">
        <v>0.0025000000000000001</v>
      </c>
      <c r="R316" s="224">
        <f>Q316*H316</f>
        <v>0.01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527</v>
      </c>
      <c r="AT316" s="226" t="s">
        <v>388</v>
      </c>
      <c r="AU316" s="226" t="s">
        <v>79</v>
      </c>
      <c r="AY316" s="20" t="s">
        <v>136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249</v>
      </c>
      <c r="BM316" s="226" t="s">
        <v>683</v>
      </c>
    </row>
    <row r="317" s="2" customFormat="1" ht="16.5" customHeight="1">
      <c r="A317" s="41"/>
      <c r="B317" s="42"/>
      <c r="C317" s="215" t="s">
        <v>684</v>
      </c>
      <c r="D317" s="215" t="s">
        <v>139</v>
      </c>
      <c r="E317" s="216" t="s">
        <v>685</v>
      </c>
      <c r="F317" s="217" t="s">
        <v>686</v>
      </c>
      <c r="G317" s="218" t="s">
        <v>284</v>
      </c>
      <c r="H317" s="219">
        <v>5</v>
      </c>
      <c r="I317" s="220"/>
      <c r="J317" s="221">
        <f>ROUND(I317*H317,2)</f>
        <v>0</v>
      </c>
      <c r="K317" s="217" t="s">
        <v>143</v>
      </c>
      <c r="L317" s="47"/>
      <c r="M317" s="222" t="s">
        <v>19</v>
      </c>
      <c r="N317" s="223" t="s">
        <v>41</v>
      </c>
      <c r="O317" s="87"/>
      <c r="P317" s="224">
        <f>O317*H317</f>
        <v>0</v>
      </c>
      <c r="Q317" s="224">
        <v>7.9999999999999996E-06</v>
      </c>
      <c r="R317" s="224">
        <f>Q317*H317</f>
        <v>3.9999999999999996E-05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249</v>
      </c>
      <c r="AT317" s="226" t="s">
        <v>139</v>
      </c>
      <c r="AU317" s="226" t="s">
        <v>79</v>
      </c>
      <c r="AY317" s="20" t="s">
        <v>136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249</v>
      </c>
      <c r="BM317" s="226" t="s">
        <v>687</v>
      </c>
    </row>
    <row r="318" s="2" customFormat="1">
      <c r="A318" s="41"/>
      <c r="B318" s="42"/>
      <c r="C318" s="43"/>
      <c r="D318" s="228" t="s">
        <v>146</v>
      </c>
      <c r="E318" s="43"/>
      <c r="F318" s="229" t="s">
        <v>688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146</v>
      </c>
      <c r="AU318" s="20" t="s">
        <v>79</v>
      </c>
    </row>
    <row r="319" s="13" customFormat="1">
      <c r="A319" s="13"/>
      <c r="B319" s="233"/>
      <c r="C319" s="234"/>
      <c r="D319" s="235" t="s">
        <v>148</v>
      </c>
      <c r="E319" s="236" t="s">
        <v>19</v>
      </c>
      <c r="F319" s="237" t="s">
        <v>689</v>
      </c>
      <c r="G319" s="234"/>
      <c r="H319" s="238">
        <v>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148</v>
      </c>
      <c r="AU319" s="244" t="s">
        <v>79</v>
      </c>
      <c r="AV319" s="13" t="s">
        <v>79</v>
      </c>
      <c r="AW319" s="13" t="s">
        <v>32</v>
      </c>
      <c r="AX319" s="13" t="s">
        <v>70</v>
      </c>
      <c r="AY319" s="244" t="s">
        <v>136</v>
      </c>
    </row>
    <row r="320" s="14" customFormat="1">
      <c r="A320" s="14"/>
      <c r="B320" s="245"/>
      <c r="C320" s="246"/>
      <c r="D320" s="235" t="s">
        <v>148</v>
      </c>
      <c r="E320" s="247" t="s">
        <v>19</v>
      </c>
      <c r="F320" s="248" t="s">
        <v>152</v>
      </c>
      <c r="G320" s="246"/>
      <c r="H320" s="249">
        <v>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148</v>
      </c>
      <c r="AU320" s="255" t="s">
        <v>79</v>
      </c>
      <c r="AV320" s="14" t="s">
        <v>144</v>
      </c>
      <c r="AW320" s="14" t="s">
        <v>32</v>
      </c>
      <c r="AX320" s="14" t="s">
        <v>77</v>
      </c>
      <c r="AY320" s="255" t="s">
        <v>136</v>
      </c>
    </row>
    <row r="321" s="2" customFormat="1" ht="16.5" customHeight="1">
      <c r="A321" s="41"/>
      <c r="B321" s="42"/>
      <c r="C321" s="280" t="s">
        <v>690</v>
      </c>
      <c r="D321" s="280" t="s">
        <v>388</v>
      </c>
      <c r="E321" s="281" t="s">
        <v>691</v>
      </c>
      <c r="F321" s="282" t="s">
        <v>692</v>
      </c>
      <c r="G321" s="283" t="s">
        <v>284</v>
      </c>
      <c r="H321" s="284">
        <v>5</v>
      </c>
      <c r="I321" s="285"/>
      <c r="J321" s="286">
        <f>ROUND(I321*H321,2)</f>
        <v>0</v>
      </c>
      <c r="K321" s="282" t="s">
        <v>143</v>
      </c>
      <c r="L321" s="287"/>
      <c r="M321" s="288" t="s">
        <v>19</v>
      </c>
      <c r="N321" s="289" t="s">
        <v>41</v>
      </c>
      <c r="O321" s="87"/>
      <c r="P321" s="224">
        <f>O321*H321</f>
        <v>0</v>
      </c>
      <c r="Q321" s="224">
        <v>0.0067000000000000002</v>
      </c>
      <c r="R321" s="224">
        <f>Q321*H321</f>
        <v>0.033500000000000002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527</v>
      </c>
      <c r="AT321" s="226" t="s">
        <v>388</v>
      </c>
      <c r="AU321" s="226" t="s">
        <v>79</v>
      </c>
      <c r="AY321" s="20" t="s">
        <v>136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249</v>
      </c>
      <c r="BM321" s="226" t="s">
        <v>693</v>
      </c>
    </row>
    <row r="322" s="2" customFormat="1" ht="16.5" customHeight="1">
      <c r="A322" s="41"/>
      <c r="B322" s="42"/>
      <c r="C322" s="215" t="s">
        <v>694</v>
      </c>
      <c r="D322" s="215" t="s">
        <v>139</v>
      </c>
      <c r="E322" s="216" t="s">
        <v>695</v>
      </c>
      <c r="F322" s="217" t="s">
        <v>696</v>
      </c>
      <c r="G322" s="218" t="s">
        <v>284</v>
      </c>
      <c r="H322" s="219">
        <v>5</v>
      </c>
      <c r="I322" s="220"/>
      <c r="J322" s="221">
        <f>ROUND(I322*H322,2)</f>
        <v>0</v>
      </c>
      <c r="K322" s="217" t="s">
        <v>143</v>
      </c>
      <c r="L322" s="47"/>
      <c r="M322" s="222" t="s">
        <v>19</v>
      </c>
      <c r="N322" s="223" t="s">
        <v>41</v>
      </c>
      <c r="O322" s="87"/>
      <c r="P322" s="224">
        <f>O322*H322</f>
        <v>0</v>
      </c>
      <c r="Q322" s="224">
        <v>6.0000000000000002E-06</v>
      </c>
      <c r="R322" s="224">
        <f>Q322*H322</f>
        <v>3.0000000000000001E-05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249</v>
      </c>
      <c r="AT322" s="226" t="s">
        <v>139</v>
      </c>
      <c r="AU322" s="226" t="s">
        <v>79</v>
      </c>
      <c r="AY322" s="20" t="s">
        <v>136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249</v>
      </c>
      <c r="BM322" s="226" t="s">
        <v>697</v>
      </c>
    </row>
    <row r="323" s="2" customFormat="1">
      <c r="A323" s="41"/>
      <c r="B323" s="42"/>
      <c r="C323" s="43"/>
      <c r="D323" s="228" t="s">
        <v>146</v>
      </c>
      <c r="E323" s="43"/>
      <c r="F323" s="229" t="s">
        <v>698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146</v>
      </c>
      <c r="AU323" s="20" t="s">
        <v>79</v>
      </c>
    </row>
    <row r="324" s="13" customFormat="1">
      <c r="A324" s="13"/>
      <c r="B324" s="233"/>
      <c r="C324" s="234"/>
      <c r="D324" s="235" t="s">
        <v>148</v>
      </c>
      <c r="E324" s="236" t="s">
        <v>19</v>
      </c>
      <c r="F324" s="237" t="s">
        <v>689</v>
      </c>
      <c r="G324" s="234"/>
      <c r="H324" s="238">
        <v>5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148</v>
      </c>
      <c r="AU324" s="244" t="s">
        <v>79</v>
      </c>
      <c r="AV324" s="13" t="s">
        <v>79</v>
      </c>
      <c r="AW324" s="13" t="s">
        <v>32</v>
      </c>
      <c r="AX324" s="13" t="s">
        <v>70</v>
      </c>
      <c r="AY324" s="244" t="s">
        <v>136</v>
      </c>
    </row>
    <row r="325" s="14" customFormat="1">
      <c r="A325" s="14"/>
      <c r="B325" s="245"/>
      <c r="C325" s="246"/>
      <c r="D325" s="235" t="s">
        <v>148</v>
      </c>
      <c r="E325" s="247" t="s">
        <v>19</v>
      </c>
      <c r="F325" s="248" t="s">
        <v>152</v>
      </c>
      <c r="G325" s="246"/>
      <c r="H325" s="249">
        <v>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148</v>
      </c>
      <c r="AU325" s="255" t="s">
        <v>79</v>
      </c>
      <c r="AV325" s="14" t="s">
        <v>144</v>
      </c>
      <c r="AW325" s="14" t="s">
        <v>32</v>
      </c>
      <c r="AX325" s="14" t="s">
        <v>77</v>
      </c>
      <c r="AY325" s="255" t="s">
        <v>136</v>
      </c>
    </row>
    <row r="326" s="2" customFormat="1" ht="16.5" customHeight="1">
      <c r="A326" s="41"/>
      <c r="B326" s="42"/>
      <c r="C326" s="280" t="s">
        <v>699</v>
      </c>
      <c r="D326" s="280" t="s">
        <v>388</v>
      </c>
      <c r="E326" s="281" t="s">
        <v>700</v>
      </c>
      <c r="F326" s="282" t="s">
        <v>701</v>
      </c>
      <c r="G326" s="283" t="s">
        <v>284</v>
      </c>
      <c r="H326" s="284">
        <v>5</v>
      </c>
      <c r="I326" s="285"/>
      <c r="J326" s="286">
        <f>ROUND(I326*H326,2)</f>
        <v>0</v>
      </c>
      <c r="K326" s="282" t="s">
        <v>143</v>
      </c>
      <c r="L326" s="287"/>
      <c r="M326" s="288" t="s">
        <v>19</v>
      </c>
      <c r="N326" s="289" t="s">
        <v>41</v>
      </c>
      <c r="O326" s="87"/>
      <c r="P326" s="224">
        <f>O326*H326</f>
        <v>0</v>
      </c>
      <c r="Q326" s="224">
        <v>0.00089999999999999998</v>
      </c>
      <c r="R326" s="224">
        <f>Q326*H326</f>
        <v>0.0044999999999999997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527</v>
      </c>
      <c r="AT326" s="226" t="s">
        <v>388</v>
      </c>
      <c r="AU326" s="226" t="s">
        <v>79</v>
      </c>
      <c r="AY326" s="20" t="s">
        <v>136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249</v>
      </c>
      <c r="BM326" s="226" t="s">
        <v>702</v>
      </c>
    </row>
    <row r="327" s="2" customFormat="1" ht="21.75" customHeight="1">
      <c r="A327" s="41"/>
      <c r="B327" s="42"/>
      <c r="C327" s="215" t="s">
        <v>703</v>
      </c>
      <c r="D327" s="215" t="s">
        <v>139</v>
      </c>
      <c r="E327" s="216" t="s">
        <v>704</v>
      </c>
      <c r="F327" s="217" t="s">
        <v>705</v>
      </c>
      <c r="G327" s="218" t="s">
        <v>142</v>
      </c>
      <c r="H327" s="219">
        <v>2.1600000000000001</v>
      </c>
      <c r="I327" s="220"/>
      <c r="J327" s="221">
        <f>ROUND(I327*H327,2)</f>
        <v>0</v>
      </c>
      <c r="K327" s="217" t="s">
        <v>143</v>
      </c>
      <c r="L327" s="47"/>
      <c r="M327" s="222" t="s">
        <v>19</v>
      </c>
      <c r="N327" s="223" t="s">
        <v>41</v>
      </c>
      <c r="O327" s="87"/>
      <c r="P327" s="224">
        <f>O327*H327</f>
        <v>0</v>
      </c>
      <c r="Q327" s="224">
        <v>0.019164</v>
      </c>
      <c r="R327" s="224">
        <f>Q327*H327</f>
        <v>0.041394240000000006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249</v>
      </c>
      <c r="AT327" s="226" t="s">
        <v>139</v>
      </c>
      <c r="AU327" s="226" t="s">
        <v>79</v>
      </c>
      <c r="AY327" s="20" t="s">
        <v>136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249</v>
      </c>
      <c r="BM327" s="226" t="s">
        <v>706</v>
      </c>
    </row>
    <row r="328" s="2" customFormat="1">
      <c r="A328" s="41"/>
      <c r="B328" s="42"/>
      <c r="C328" s="43"/>
      <c r="D328" s="228" t="s">
        <v>146</v>
      </c>
      <c r="E328" s="43"/>
      <c r="F328" s="229" t="s">
        <v>707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146</v>
      </c>
      <c r="AU328" s="20" t="s">
        <v>79</v>
      </c>
    </row>
    <row r="329" s="13" customFormat="1">
      <c r="A329" s="13"/>
      <c r="B329" s="233"/>
      <c r="C329" s="234"/>
      <c r="D329" s="235" t="s">
        <v>148</v>
      </c>
      <c r="E329" s="236" t="s">
        <v>19</v>
      </c>
      <c r="F329" s="237" t="s">
        <v>708</v>
      </c>
      <c r="G329" s="234"/>
      <c r="H329" s="238">
        <v>2.1600000000000001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148</v>
      </c>
      <c r="AU329" s="244" t="s">
        <v>79</v>
      </c>
      <c r="AV329" s="13" t="s">
        <v>79</v>
      </c>
      <c r="AW329" s="13" t="s">
        <v>32</v>
      </c>
      <c r="AX329" s="13" t="s">
        <v>70</v>
      </c>
      <c r="AY329" s="244" t="s">
        <v>136</v>
      </c>
    </row>
    <row r="330" s="14" customFormat="1">
      <c r="A330" s="14"/>
      <c r="B330" s="245"/>
      <c r="C330" s="246"/>
      <c r="D330" s="235" t="s">
        <v>148</v>
      </c>
      <c r="E330" s="247" t="s">
        <v>19</v>
      </c>
      <c r="F330" s="248" t="s">
        <v>152</v>
      </c>
      <c r="G330" s="246"/>
      <c r="H330" s="249">
        <v>2.1600000000000001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148</v>
      </c>
      <c r="AU330" s="255" t="s">
        <v>79</v>
      </c>
      <c r="AV330" s="14" t="s">
        <v>144</v>
      </c>
      <c r="AW330" s="14" t="s">
        <v>32</v>
      </c>
      <c r="AX330" s="14" t="s">
        <v>77</v>
      </c>
      <c r="AY330" s="255" t="s">
        <v>136</v>
      </c>
    </row>
    <row r="331" s="2" customFormat="1" ht="37.8" customHeight="1">
      <c r="A331" s="41"/>
      <c r="B331" s="42"/>
      <c r="C331" s="215" t="s">
        <v>709</v>
      </c>
      <c r="D331" s="215" t="s">
        <v>139</v>
      </c>
      <c r="E331" s="216" t="s">
        <v>710</v>
      </c>
      <c r="F331" s="217" t="s">
        <v>711</v>
      </c>
      <c r="G331" s="218" t="s">
        <v>221</v>
      </c>
      <c r="H331" s="219">
        <v>2.734</v>
      </c>
      <c r="I331" s="220"/>
      <c r="J331" s="221">
        <f>ROUND(I331*H331,2)</f>
        <v>0</v>
      </c>
      <c r="K331" s="217" t="s">
        <v>143</v>
      </c>
      <c r="L331" s="47"/>
      <c r="M331" s="222" t="s">
        <v>19</v>
      </c>
      <c r="N331" s="223" t="s">
        <v>41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249</v>
      </c>
      <c r="AT331" s="226" t="s">
        <v>139</v>
      </c>
      <c r="AU331" s="226" t="s">
        <v>79</v>
      </c>
      <c r="AY331" s="20" t="s">
        <v>136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249</v>
      </c>
      <c r="BM331" s="226" t="s">
        <v>712</v>
      </c>
    </row>
    <row r="332" s="2" customFormat="1">
      <c r="A332" s="41"/>
      <c r="B332" s="42"/>
      <c r="C332" s="43"/>
      <c r="D332" s="228" t="s">
        <v>146</v>
      </c>
      <c r="E332" s="43"/>
      <c r="F332" s="229" t="s">
        <v>713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146</v>
      </c>
      <c r="AU332" s="20" t="s">
        <v>79</v>
      </c>
    </row>
    <row r="333" s="12" customFormat="1" ht="22.8" customHeight="1">
      <c r="A333" s="12"/>
      <c r="B333" s="199"/>
      <c r="C333" s="200"/>
      <c r="D333" s="201" t="s">
        <v>69</v>
      </c>
      <c r="E333" s="213" t="s">
        <v>300</v>
      </c>
      <c r="F333" s="213" t="s">
        <v>301</v>
      </c>
      <c r="G333" s="200"/>
      <c r="H333" s="200"/>
      <c r="I333" s="203"/>
      <c r="J333" s="214">
        <f>BK333</f>
        <v>0</v>
      </c>
      <c r="K333" s="200"/>
      <c r="L333" s="205"/>
      <c r="M333" s="206"/>
      <c r="N333" s="207"/>
      <c r="O333" s="207"/>
      <c r="P333" s="208">
        <f>SUM(P334:P372)</f>
        <v>0</v>
      </c>
      <c r="Q333" s="207"/>
      <c r="R333" s="208">
        <f>SUM(R334:R372)</f>
        <v>0.89716605249999992</v>
      </c>
      <c r="S333" s="207"/>
      <c r="T333" s="209">
        <f>SUM(T334:T372)</f>
        <v>0.002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79</v>
      </c>
      <c r="AT333" s="211" t="s">
        <v>69</v>
      </c>
      <c r="AU333" s="211" t="s">
        <v>77</v>
      </c>
      <c r="AY333" s="210" t="s">
        <v>136</v>
      </c>
      <c r="BK333" s="212">
        <f>SUM(BK334:BK372)</f>
        <v>0</v>
      </c>
    </row>
    <row r="334" s="2" customFormat="1" ht="24.15" customHeight="1">
      <c r="A334" s="41"/>
      <c r="B334" s="42"/>
      <c r="C334" s="215" t="s">
        <v>714</v>
      </c>
      <c r="D334" s="215" t="s">
        <v>139</v>
      </c>
      <c r="E334" s="216" t="s">
        <v>715</v>
      </c>
      <c r="F334" s="217" t="s">
        <v>716</v>
      </c>
      <c r="G334" s="218" t="s">
        <v>284</v>
      </c>
      <c r="H334" s="219">
        <v>11</v>
      </c>
      <c r="I334" s="220"/>
      <c r="J334" s="221">
        <f>ROUND(I334*H334,2)</f>
        <v>0</v>
      </c>
      <c r="K334" s="217" t="s">
        <v>143</v>
      </c>
      <c r="L334" s="47"/>
      <c r="M334" s="222" t="s">
        <v>19</v>
      </c>
      <c r="N334" s="223" t="s">
        <v>41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249</v>
      </c>
      <c r="AT334" s="226" t="s">
        <v>139</v>
      </c>
      <c r="AU334" s="226" t="s">
        <v>79</v>
      </c>
      <c r="AY334" s="20" t="s">
        <v>136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249</v>
      </c>
      <c r="BM334" s="226" t="s">
        <v>717</v>
      </c>
    </row>
    <row r="335" s="2" customFormat="1">
      <c r="A335" s="41"/>
      <c r="B335" s="42"/>
      <c r="C335" s="43"/>
      <c r="D335" s="228" t="s">
        <v>146</v>
      </c>
      <c r="E335" s="43"/>
      <c r="F335" s="229" t="s">
        <v>718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146</v>
      </c>
      <c r="AU335" s="20" t="s">
        <v>79</v>
      </c>
    </row>
    <row r="336" s="13" customFormat="1">
      <c r="A336" s="13"/>
      <c r="B336" s="233"/>
      <c r="C336" s="234"/>
      <c r="D336" s="235" t="s">
        <v>148</v>
      </c>
      <c r="E336" s="236" t="s">
        <v>19</v>
      </c>
      <c r="F336" s="237" t="s">
        <v>719</v>
      </c>
      <c r="G336" s="234"/>
      <c r="H336" s="238">
        <v>11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148</v>
      </c>
      <c r="AU336" s="244" t="s">
        <v>79</v>
      </c>
      <c r="AV336" s="13" t="s">
        <v>79</v>
      </c>
      <c r="AW336" s="13" t="s">
        <v>32</v>
      </c>
      <c r="AX336" s="13" t="s">
        <v>70</v>
      </c>
      <c r="AY336" s="244" t="s">
        <v>136</v>
      </c>
    </row>
    <row r="337" s="14" customFormat="1">
      <c r="A337" s="14"/>
      <c r="B337" s="245"/>
      <c r="C337" s="246"/>
      <c r="D337" s="235" t="s">
        <v>148</v>
      </c>
      <c r="E337" s="247" t="s">
        <v>19</v>
      </c>
      <c r="F337" s="248" t="s">
        <v>152</v>
      </c>
      <c r="G337" s="246"/>
      <c r="H337" s="249">
        <v>11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148</v>
      </c>
      <c r="AU337" s="255" t="s">
        <v>79</v>
      </c>
      <c r="AV337" s="14" t="s">
        <v>144</v>
      </c>
      <c r="AW337" s="14" t="s">
        <v>32</v>
      </c>
      <c r="AX337" s="14" t="s">
        <v>77</v>
      </c>
      <c r="AY337" s="255" t="s">
        <v>136</v>
      </c>
    </row>
    <row r="338" s="2" customFormat="1" ht="16.5" customHeight="1">
      <c r="A338" s="41"/>
      <c r="B338" s="42"/>
      <c r="C338" s="280" t="s">
        <v>720</v>
      </c>
      <c r="D338" s="280" t="s">
        <v>388</v>
      </c>
      <c r="E338" s="281" t="s">
        <v>721</v>
      </c>
      <c r="F338" s="282" t="s">
        <v>722</v>
      </c>
      <c r="G338" s="283" t="s">
        <v>284</v>
      </c>
      <c r="H338" s="284">
        <v>11</v>
      </c>
      <c r="I338" s="285"/>
      <c r="J338" s="286">
        <f>ROUND(I338*H338,2)</f>
        <v>0</v>
      </c>
      <c r="K338" s="282" t="s">
        <v>143</v>
      </c>
      <c r="L338" s="287"/>
      <c r="M338" s="288" t="s">
        <v>19</v>
      </c>
      <c r="N338" s="289" t="s">
        <v>41</v>
      </c>
      <c r="O338" s="87"/>
      <c r="P338" s="224">
        <f>O338*H338</f>
        <v>0</v>
      </c>
      <c r="Q338" s="224">
        <v>0.016</v>
      </c>
      <c r="R338" s="224">
        <f>Q338*H338</f>
        <v>0.17599999999999999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527</v>
      </c>
      <c r="AT338" s="226" t="s">
        <v>388</v>
      </c>
      <c r="AU338" s="226" t="s">
        <v>79</v>
      </c>
      <c r="AY338" s="20" t="s">
        <v>136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249</v>
      </c>
      <c r="BM338" s="226" t="s">
        <v>723</v>
      </c>
    </row>
    <row r="339" s="2" customFormat="1" ht="16.5" customHeight="1">
      <c r="A339" s="41"/>
      <c r="B339" s="42"/>
      <c r="C339" s="215" t="s">
        <v>724</v>
      </c>
      <c r="D339" s="215" t="s">
        <v>139</v>
      </c>
      <c r="E339" s="216" t="s">
        <v>725</v>
      </c>
      <c r="F339" s="217" t="s">
        <v>726</v>
      </c>
      <c r="G339" s="218" t="s">
        <v>284</v>
      </c>
      <c r="H339" s="219">
        <v>11</v>
      </c>
      <c r="I339" s="220"/>
      <c r="J339" s="221">
        <f>ROUND(I339*H339,2)</f>
        <v>0</v>
      </c>
      <c r="K339" s="217" t="s">
        <v>143</v>
      </c>
      <c r="L339" s="47"/>
      <c r="M339" s="222" t="s">
        <v>19</v>
      </c>
      <c r="N339" s="223" t="s">
        <v>41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249</v>
      </c>
      <c r="AT339" s="226" t="s">
        <v>139</v>
      </c>
      <c r="AU339" s="226" t="s">
        <v>79</v>
      </c>
      <c r="AY339" s="20" t="s">
        <v>136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249</v>
      </c>
      <c r="BM339" s="226" t="s">
        <v>727</v>
      </c>
    </row>
    <row r="340" s="2" customFormat="1">
      <c r="A340" s="41"/>
      <c r="B340" s="42"/>
      <c r="C340" s="43"/>
      <c r="D340" s="228" t="s">
        <v>146</v>
      </c>
      <c r="E340" s="43"/>
      <c r="F340" s="229" t="s">
        <v>728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146</v>
      </c>
      <c r="AU340" s="20" t="s">
        <v>79</v>
      </c>
    </row>
    <row r="341" s="13" customFormat="1">
      <c r="A341" s="13"/>
      <c r="B341" s="233"/>
      <c r="C341" s="234"/>
      <c r="D341" s="235" t="s">
        <v>148</v>
      </c>
      <c r="E341" s="236" t="s">
        <v>19</v>
      </c>
      <c r="F341" s="237" t="s">
        <v>729</v>
      </c>
      <c r="G341" s="234"/>
      <c r="H341" s="238">
        <v>5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148</v>
      </c>
      <c r="AU341" s="244" t="s">
        <v>79</v>
      </c>
      <c r="AV341" s="13" t="s">
        <v>79</v>
      </c>
      <c r="AW341" s="13" t="s">
        <v>32</v>
      </c>
      <c r="AX341" s="13" t="s">
        <v>70</v>
      </c>
      <c r="AY341" s="244" t="s">
        <v>136</v>
      </c>
    </row>
    <row r="342" s="13" customFormat="1">
      <c r="A342" s="13"/>
      <c r="B342" s="233"/>
      <c r="C342" s="234"/>
      <c r="D342" s="235" t="s">
        <v>148</v>
      </c>
      <c r="E342" s="236" t="s">
        <v>19</v>
      </c>
      <c r="F342" s="237" t="s">
        <v>730</v>
      </c>
      <c r="G342" s="234"/>
      <c r="H342" s="238">
        <v>6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148</v>
      </c>
      <c r="AU342" s="244" t="s">
        <v>79</v>
      </c>
      <c r="AV342" s="13" t="s">
        <v>79</v>
      </c>
      <c r="AW342" s="13" t="s">
        <v>32</v>
      </c>
      <c r="AX342" s="13" t="s">
        <v>70</v>
      </c>
      <c r="AY342" s="244" t="s">
        <v>136</v>
      </c>
    </row>
    <row r="343" s="14" customFormat="1">
      <c r="A343" s="14"/>
      <c r="B343" s="245"/>
      <c r="C343" s="246"/>
      <c r="D343" s="235" t="s">
        <v>148</v>
      </c>
      <c r="E343" s="247" t="s">
        <v>19</v>
      </c>
      <c r="F343" s="248" t="s">
        <v>152</v>
      </c>
      <c r="G343" s="246"/>
      <c r="H343" s="249">
        <v>11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148</v>
      </c>
      <c r="AU343" s="255" t="s">
        <v>79</v>
      </c>
      <c r="AV343" s="14" t="s">
        <v>144</v>
      </c>
      <c r="AW343" s="14" t="s">
        <v>32</v>
      </c>
      <c r="AX343" s="14" t="s">
        <v>77</v>
      </c>
      <c r="AY343" s="255" t="s">
        <v>136</v>
      </c>
    </row>
    <row r="344" s="2" customFormat="1" ht="16.5" customHeight="1">
      <c r="A344" s="41"/>
      <c r="B344" s="42"/>
      <c r="C344" s="280" t="s">
        <v>731</v>
      </c>
      <c r="D344" s="280" t="s">
        <v>388</v>
      </c>
      <c r="E344" s="281" t="s">
        <v>732</v>
      </c>
      <c r="F344" s="282" t="s">
        <v>733</v>
      </c>
      <c r="G344" s="283" t="s">
        <v>284</v>
      </c>
      <c r="H344" s="284">
        <v>11</v>
      </c>
      <c r="I344" s="285"/>
      <c r="J344" s="286">
        <f>ROUND(I344*H344,2)</f>
        <v>0</v>
      </c>
      <c r="K344" s="282" t="s">
        <v>143</v>
      </c>
      <c r="L344" s="287"/>
      <c r="M344" s="288" t="s">
        <v>19</v>
      </c>
      <c r="N344" s="289" t="s">
        <v>41</v>
      </c>
      <c r="O344" s="87"/>
      <c r="P344" s="224">
        <f>O344*H344</f>
        <v>0</v>
      </c>
      <c r="Q344" s="224">
        <v>0.00050000000000000001</v>
      </c>
      <c r="R344" s="224">
        <f>Q344*H344</f>
        <v>0.0054999999999999997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527</v>
      </c>
      <c r="AT344" s="226" t="s">
        <v>388</v>
      </c>
      <c r="AU344" s="226" t="s">
        <v>79</v>
      </c>
      <c r="AY344" s="20" t="s">
        <v>136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249</v>
      </c>
      <c r="BM344" s="226" t="s">
        <v>734</v>
      </c>
    </row>
    <row r="345" s="2" customFormat="1" ht="16.5" customHeight="1">
      <c r="A345" s="41"/>
      <c r="B345" s="42"/>
      <c r="C345" s="215" t="s">
        <v>735</v>
      </c>
      <c r="D345" s="215" t="s">
        <v>139</v>
      </c>
      <c r="E345" s="216" t="s">
        <v>736</v>
      </c>
      <c r="F345" s="217" t="s">
        <v>737</v>
      </c>
      <c r="G345" s="218" t="s">
        <v>284</v>
      </c>
      <c r="H345" s="219">
        <v>11</v>
      </c>
      <c r="I345" s="220"/>
      <c r="J345" s="221">
        <f>ROUND(I345*H345,2)</f>
        <v>0</v>
      </c>
      <c r="K345" s="217" t="s">
        <v>143</v>
      </c>
      <c r="L345" s="47"/>
      <c r="M345" s="222" t="s">
        <v>19</v>
      </c>
      <c r="N345" s="223" t="s">
        <v>41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249</v>
      </c>
      <c r="AT345" s="226" t="s">
        <v>139</v>
      </c>
      <c r="AU345" s="226" t="s">
        <v>79</v>
      </c>
      <c r="AY345" s="20" t="s">
        <v>136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249</v>
      </c>
      <c r="BM345" s="226" t="s">
        <v>738</v>
      </c>
    </row>
    <row r="346" s="2" customFormat="1">
      <c r="A346" s="41"/>
      <c r="B346" s="42"/>
      <c r="C346" s="43"/>
      <c r="D346" s="228" t="s">
        <v>146</v>
      </c>
      <c r="E346" s="43"/>
      <c r="F346" s="229" t="s">
        <v>739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146</v>
      </c>
      <c r="AU346" s="20" t="s">
        <v>79</v>
      </c>
    </row>
    <row r="347" s="13" customFormat="1">
      <c r="A347" s="13"/>
      <c r="B347" s="233"/>
      <c r="C347" s="234"/>
      <c r="D347" s="235" t="s">
        <v>148</v>
      </c>
      <c r="E347" s="236" t="s">
        <v>19</v>
      </c>
      <c r="F347" s="237" t="s">
        <v>719</v>
      </c>
      <c r="G347" s="234"/>
      <c r="H347" s="238">
        <v>11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148</v>
      </c>
      <c r="AU347" s="244" t="s">
        <v>79</v>
      </c>
      <c r="AV347" s="13" t="s">
        <v>79</v>
      </c>
      <c r="AW347" s="13" t="s">
        <v>32</v>
      </c>
      <c r="AX347" s="13" t="s">
        <v>70</v>
      </c>
      <c r="AY347" s="244" t="s">
        <v>136</v>
      </c>
    </row>
    <row r="348" s="14" customFormat="1">
      <c r="A348" s="14"/>
      <c r="B348" s="245"/>
      <c r="C348" s="246"/>
      <c r="D348" s="235" t="s">
        <v>148</v>
      </c>
      <c r="E348" s="247" t="s">
        <v>19</v>
      </c>
      <c r="F348" s="248" t="s">
        <v>152</v>
      </c>
      <c r="G348" s="246"/>
      <c r="H348" s="249">
        <v>11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148</v>
      </c>
      <c r="AU348" s="255" t="s">
        <v>79</v>
      </c>
      <c r="AV348" s="14" t="s">
        <v>144</v>
      </c>
      <c r="AW348" s="14" t="s">
        <v>32</v>
      </c>
      <c r="AX348" s="14" t="s">
        <v>77</v>
      </c>
      <c r="AY348" s="255" t="s">
        <v>136</v>
      </c>
    </row>
    <row r="349" s="2" customFormat="1" ht="16.5" customHeight="1">
      <c r="A349" s="41"/>
      <c r="B349" s="42"/>
      <c r="C349" s="280" t="s">
        <v>740</v>
      </c>
      <c r="D349" s="280" t="s">
        <v>388</v>
      </c>
      <c r="E349" s="281" t="s">
        <v>741</v>
      </c>
      <c r="F349" s="282" t="s">
        <v>742</v>
      </c>
      <c r="G349" s="283" t="s">
        <v>284</v>
      </c>
      <c r="H349" s="284">
        <v>11</v>
      </c>
      <c r="I349" s="285"/>
      <c r="J349" s="286">
        <f>ROUND(I349*H349,2)</f>
        <v>0</v>
      </c>
      <c r="K349" s="282" t="s">
        <v>143</v>
      </c>
      <c r="L349" s="287"/>
      <c r="M349" s="288" t="s">
        <v>19</v>
      </c>
      <c r="N349" s="289" t="s">
        <v>41</v>
      </c>
      <c r="O349" s="87"/>
      <c r="P349" s="224">
        <f>O349*H349</f>
        <v>0</v>
      </c>
      <c r="Q349" s="224">
        <v>0.0022000000000000001</v>
      </c>
      <c r="R349" s="224">
        <f>Q349*H349</f>
        <v>0.024200000000000003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527</v>
      </c>
      <c r="AT349" s="226" t="s">
        <v>388</v>
      </c>
      <c r="AU349" s="226" t="s">
        <v>79</v>
      </c>
      <c r="AY349" s="20" t="s">
        <v>136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249</v>
      </c>
      <c r="BM349" s="226" t="s">
        <v>743</v>
      </c>
    </row>
    <row r="350" s="2" customFormat="1" ht="16.5" customHeight="1">
      <c r="A350" s="41"/>
      <c r="B350" s="42"/>
      <c r="C350" s="215" t="s">
        <v>744</v>
      </c>
      <c r="D350" s="215" t="s">
        <v>139</v>
      </c>
      <c r="E350" s="216" t="s">
        <v>745</v>
      </c>
      <c r="F350" s="217" t="s">
        <v>746</v>
      </c>
      <c r="G350" s="218" t="s">
        <v>284</v>
      </c>
      <c r="H350" s="219">
        <v>2</v>
      </c>
      <c r="I350" s="220"/>
      <c r="J350" s="221">
        <f>ROUND(I350*H350,2)</f>
        <v>0</v>
      </c>
      <c r="K350" s="217" t="s">
        <v>143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0.001</v>
      </c>
      <c r="T350" s="225">
        <f>S350*H350</f>
        <v>0.002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249</v>
      </c>
      <c r="AT350" s="226" t="s">
        <v>139</v>
      </c>
      <c r="AU350" s="226" t="s">
        <v>79</v>
      </c>
      <c r="AY350" s="20" t="s">
        <v>136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249</v>
      </c>
      <c r="BM350" s="226" t="s">
        <v>747</v>
      </c>
    </row>
    <row r="351" s="2" customFormat="1">
      <c r="A351" s="41"/>
      <c r="B351" s="42"/>
      <c r="C351" s="43"/>
      <c r="D351" s="228" t="s">
        <v>146</v>
      </c>
      <c r="E351" s="43"/>
      <c r="F351" s="229" t="s">
        <v>748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146</v>
      </c>
      <c r="AU351" s="20" t="s">
        <v>79</v>
      </c>
    </row>
    <row r="352" s="13" customFormat="1">
      <c r="A352" s="13"/>
      <c r="B352" s="233"/>
      <c r="C352" s="234"/>
      <c r="D352" s="235" t="s">
        <v>148</v>
      </c>
      <c r="E352" s="236" t="s">
        <v>19</v>
      </c>
      <c r="F352" s="237" t="s">
        <v>749</v>
      </c>
      <c r="G352" s="234"/>
      <c r="H352" s="238">
        <v>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148</v>
      </c>
      <c r="AU352" s="244" t="s">
        <v>79</v>
      </c>
      <c r="AV352" s="13" t="s">
        <v>79</v>
      </c>
      <c r="AW352" s="13" t="s">
        <v>32</v>
      </c>
      <c r="AX352" s="13" t="s">
        <v>70</v>
      </c>
      <c r="AY352" s="244" t="s">
        <v>136</v>
      </c>
    </row>
    <row r="353" s="14" customFormat="1">
      <c r="A353" s="14"/>
      <c r="B353" s="245"/>
      <c r="C353" s="246"/>
      <c r="D353" s="235" t="s">
        <v>148</v>
      </c>
      <c r="E353" s="247" t="s">
        <v>19</v>
      </c>
      <c r="F353" s="248" t="s">
        <v>152</v>
      </c>
      <c r="G353" s="246"/>
      <c r="H353" s="249">
        <v>2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148</v>
      </c>
      <c r="AU353" s="255" t="s">
        <v>79</v>
      </c>
      <c r="AV353" s="14" t="s">
        <v>144</v>
      </c>
      <c r="AW353" s="14" t="s">
        <v>32</v>
      </c>
      <c r="AX353" s="14" t="s">
        <v>77</v>
      </c>
      <c r="AY353" s="255" t="s">
        <v>136</v>
      </c>
    </row>
    <row r="354" s="2" customFormat="1" ht="21.75" customHeight="1">
      <c r="A354" s="41"/>
      <c r="B354" s="42"/>
      <c r="C354" s="215" t="s">
        <v>750</v>
      </c>
      <c r="D354" s="215" t="s">
        <v>139</v>
      </c>
      <c r="E354" s="216" t="s">
        <v>751</v>
      </c>
      <c r="F354" s="217" t="s">
        <v>752</v>
      </c>
      <c r="G354" s="218" t="s">
        <v>284</v>
      </c>
      <c r="H354" s="219">
        <v>11</v>
      </c>
      <c r="I354" s="220"/>
      <c r="J354" s="221">
        <f>ROUND(I354*H354,2)</f>
        <v>0</v>
      </c>
      <c r="K354" s="217" t="s">
        <v>143</v>
      </c>
      <c r="L354" s="47"/>
      <c r="M354" s="222" t="s">
        <v>19</v>
      </c>
      <c r="N354" s="223" t="s">
        <v>41</v>
      </c>
      <c r="O354" s="87"/>
      <c r="P354" s="224">
        <f>O354*H354</f>
        <v>0</v>
      </c>
      <c r="Q354" s="224">
        <v>0.00045011749999999999</v>
      </c>
      <c r="R354" s="224">
        <f>Q354*H354</f>
        <v>0.0049512925000000001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249</v>
      </c>
      <c r="AT354" s="226" t="s">
        <v>139</v>
      </c>
      <c r="AU354" s="226" t="s">
        <v>79</v>
      </c>
      <c r="AY354" s="20" t="s">
        <v>136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249</v>
      </c>
      <c r="BM354" s="226" t="s">
        <v>753</v>
      </c>
    </row>
    <row r="355" s="2" customFormat="1">
      <c r="A355" s="41"/>
      <c r="B355" s="42"/>
      <c r="C355" s="43"/>
      <c r="D355" s="228" t="s">
        <v>146</v>
      </c>
      <c r="E355" s="43"/>
      <c r="F355" s="229" t="s">
        <v>754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146</v>
      </c>
      <c r="AU355" s="20" t="s">
        <v>79</v>
      </c>
    </row>
    <row r="356" s="13" customFormat="1">
      <c r="A356" s="13"/>
      <c r="B356" s="233"/>
      <c r="C356" s="234"/>
      <c r="D356" s="235" t="s">
        <v>148</v>
      </c>
      <c r="E356" s="236" t="s">
        <v>19</v>
      </c>
      <c r="F356" s="237" t="s">
        <v>719</v>
      </c>
      <c r="G356" s="234"/>
      <c r="H356" s="238">
        <v>11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148</v>
      </c>
      <c r="AU356" s="244" t="s">
        <v>79</v>
      </c>
      <c r="AV356" s="13" t="s">
        <v>79</v>
      </c>
      <c r="AW356" s="13" t="s">
        <v>32</v>
      </c>
      <c r="AX356" s="13" t="s">
        <v>70</v>
      </c>
      <c r="AY356" s="244" t="s">
        <v>136</v>
      </c>
    </row>
    <row r="357" s="14" customFormat="1">
      <c r="A357" s="14"/>
      <c r="B357" s="245"/>
      <c r="C357" s="246"/>
      <c r="D357" s="235" t="s">
        <v>148</v>
      </c>
      <c r="E357" s="247" t="s">
        <v>19</v>
      </c>
      <c r="F357" s="248" t="s">
        <v>152</v>
      </c>
      <c r="G357" s="246"/>
      <c r="H357" s="249">
        <v>11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148</v>
      </c>
      <c r="AU357" s="255" t="s">
        <v>79</v>
      </c>
      <c r="AV357" s="14" t="s">
        <v>144</v>
      </c>
      <c r="AW357" s="14" t="s">
        <v>32</v>
      </c>
      <c r="AX357" s="14" t="s">
        <v>77</v>
      </c>
      <c r="AY357" s="255" t="s">
        <v>136</v>
      </c>
    </row>
    <row r="358" s="2" customFormat="1" ht="21.75" customHeight="1">
      <c r="A358" s="41"/>
      <c r="B358" s="42"/>
      <c r="C358" s="280" t="s">
        <v>755</v>
      </c>
      <c r="D358" s="280" t="s">
        <v>388</v>
      </c>
      <c r="E358" s="281" t="s">
        <v>756</v>
      </c>
      <c r="F358" s="282" t="s">
        <v>757</v>
      </c>
      <c r="G358" s="283" t="s">
        <v>284</v>
      </c>
      <c r="H358" s="284">
        <v>11</v>
      </c>
      <c r="I358" s="285"/>
      <c r="J358" s="286">
        <f>ROUND(I358*H358,2)</f>
        <v>0</v>
      </c>
      <c r="K358" s="282" t="s">
        <v>143</v>
      </c>
      <c r="L358" s="287"/>
      <c r="M358" s="288" t="s">
        <v>19</v>
      </c>
      <c r="N358" s="289" t="s">
        <v>41</v>
      </c>
      <c r="O358" s="87"/>
      <c r="P358" s="224">
        <f>O358*H358</f>
        <v>0</v>
      </c>
      <c r="Q358" s="224">
        <v>0.016</v>
      </c>
      <c r="R358" s="224">
        <f>Q358*H358</f>
        <v>0.17599999999999999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527</v>
      </c>
      <c r="AT358" s="226" t="s">
        <v>388</v>
      </c>
      <c r="AU358" s="226" t="s">
        <v>79</v>
      </c>
      <c r="AY358" s="20" t="s">
        <v>136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249</v>
      </c>
      <c r="BM358" s="226" t="s">
        <v>758</v>
      </c>
    </row>
    <row r="359" s="2" customFormat="1" ht="16.5" customHeight="1">
      <c r="A359" s="41"/>
      <c r="B359" s="42"/>
      <c r="C359" s="215" t="s">
        <v>759</v>
      </c>
      <c r="D359" s="215" t="s">
        <v>139</v>
      </c>
      <c r="E359" s="216" t="s">
        <v>760</v>
      </c>
      <c r="F359" s="217" t="s">
        <v>761</v>
      </c>
      <c r="G359" s="218" t="s">
        <v>142</v>
      </c>
      <c r="H359" s="219">
        <v>20.056999999999999</v>
      </c>
      <c r="I359" s="220"/>
      <c r="J359" s="221">
        <f>ROUND(I359*H359,2)</f>
        <v>0</v>
      </c>
      <c r="K359" s="217" t="s">
        <v>143</v>
      </c>
      <c r="L359" s="47"/>
      <c r="M359" s="222" t="s">
        <v>19</v>
      </c>
      <c r="N359" s="223" t="s">
        <v>41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249</v>
      </c>
      <c r="AT359" s="226" t="s">
        <v>139</v>
      </c>
      <c r="AU359" s="226" t="s">
        <v>79</v>
      </c>
      <c r="AY359" s="20" t="s">
        <v>136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249</v>
      </c>
      <c r="BM359" s="226" t="s">
        <v>762</v>
      </c>
    </row>
    <row r="360" s="2" customFormat="1">
      <c r="A360" s="41"/>
      <c r="B360" s="42"/>
      <c r="C360" s="43"/>
      <c r="D360" s="228" t="s">
        <v>146</v>
      </c>
      <c r="E360" s="43"/>
      <c r="F360" s="229" t="s">
        <v>763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146</v>
      </c>
      <c r="AU360" s="20" t="s">
        <v>79</v>
      </c>
    </row>
    <row r="361" s="13" customFormat="1">
      <c r="A361" s="13"/>
      <c r="B361" s="233"/>
      <c r="C361" s="234"/>
      <c r="D361" s="235" t="s">
        <v>148</v>
      </c>
      <c r="E361" s="236" t="s">
        <v>19</v>
      </c>
      <c r="F361" s="237" t="s">
        <v>764</v>
      </c>
      <c r="G361" s="234"/>
      <c r="H361" s="238">
        <v>20.056999999999999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148</v>
      </c>
      <c r="AU361" s="244" t="s">
        <v>79</v>
      </c>
      <c r="AV361" s="13" t="s">
        <v>79</v>
      </c>
      <c r="AW361" s="13" t="s">
        <v>32</v>
      </c>
      <c r="AX361" s="13" t="s">
        <v>70</v>
      </c>
      <c r="AY361" s="244" t="s">
        <v>136</v>
      </c>
    </row>
    <row r="362" s="14" customFormat="1">
      <c r="A362" s="14"/>
      <c r="B362" s="245"/>
      <c r="C362" s="246"/>
      <c r="D362" s="235" t="s">
        <v>148</v>
      </c>
      <c r="E362" s="247" t="s">
        <v>19</v>
      </c>
      <c r="F362" s="248" t="s">
        <v>152</v>
      </c>
      <c r="G362" s="246"/>
      <c r="H362" s="249">
        <v>20.056999999999999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148</v>
      </c>
      <c r="AU362" s="255" t="s">
        <v>79</v>
      </c>
      <c r="AV362" s="14" t="s">
        <v>144</v>
      </c>
      <c r="AW362" s="14" t="s">
        <v>32</v>
      </c>
      <c r="AX362" s="14" t="s">
        <v>77</v>
      </c>
      <c r="AY362" s="255" t="s">
        <v>136</v>
      </c>
    </row>
    <row r="363" s="2" customFormat="1" ht="16.5" customHeight="1">
      <c r="A363" s="41"/>
      <c r="B363" s="42"/>
      <c r="C363" s="280" t="s">
        <v>765</v>
      </c>
      <c r="D363" s="280" t="s">
        <v>388</v>
      </c>
      <c r="E363" s="281" t="s">
        <v>766</v>
      </c>
      <c r="F363" s="282" t="s">
        <v>767</v>
      </c>
      <c r="G363" s="283" t="s">
        <v>142</v>
      </c>
      <c r="H363" s="284">
        <v>22.062999999999999</v>
      </c>
      <c r="I363" s="285"/>
      <c r="J363" s="286">
        <f>ROUND(I363*H363,2)</f>
        <v>0</v>
      </c>
      <c r="K363" s="282" t="s">
        <v>143</v>
      </c>
      <c r="L363" s="287"/>
      <c r="M363" s="288" t="s">
        <v>19</v>
      </c>
      <c r="N363" s="289" t="s">
        <v>41</v>
      </c>
      <c r="O363" s="87"/>
      <c r="P363" s="224">
        <f>O363*H363</f>
        <v>0</v>
      </c>
      <c r="Q363" s="224">
        <v>0.01652</v>
      </c>
      <c r="R363" s="224">
        <f>Q363*H363</f>
        <v>0.36448075999999996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527</v>
      </c>
      <c r="AT363" s="226" t="s">
        <v>388</v>
      </c>
      <c r="AU363" s="226" t="s">
        <v>79</v>
      </c>
      <c r="AY363" s="20" t="s">
        <v>136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249</v>
      </c>
      <c r="BM363" s="226" t="s">
        <v>768</v>
      </c>
    </row>
    <row r="364" s="13" customFormat="1">
      <c r="A364" s="13"/>
      <c r="B364" s="233"/>
      <c r="C364" s="234"/>
      <c r="D364" s="235" t="s">
        <v>148</v>
      </c>
      <c r="E364" s="236" t="s">
        <v>19</v>
      </c>
      <c r="F364" s="237" t="s">
        <v>764</v>
      </c>
      <c r="G364" s="234"/>
      <c r="H364" s="238">
        <v>20.056999999999999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148</v>
      </c>
      <c r="AU364" s="244" t="s">
        <v>79</v>
      </c>
      <c r="AV364" s="13" t="s">
        <v>79</v>
      </c>
      <c r="AW364" s="13" t="s">
        <v>32</v>
      </c>
      <c r="AX364" s="13" t="s">
        <v>70</v>
      </c>
      <c r="AY364" s="244" t="s">
        <v>136</v>
      </c>
    </row>
    <row r="365" s="14" customFormat="1">
      <c r="A365" s="14"/>
      <c r="B365" s="245"/>
      <c r="C365" s="246"/>
      <c r="D365" s="235" t="s">
        <v>148</v>
      </c>
      <c r="E365" s="247" t="s">
        <v>19</v>
      </c>
      <c r="F365" s="248" t="s">
        <v>152</v>
      </c>
      <c r="G365" s="246"/>
      <c r="H365" s="249">
        <v>20.056999999999999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148</v>
      </c>
      <c r="AU365" s="255" t="s">
        <v>79</v>
      </c>
      <c r="AV365" s="14" t="s">
        <v>144</v>
      </c>
      <c r="AW365" s="14" t="s">
        <v>32</v>
      </c>
      <c r="AX365" s="14" t="s">
        <v>77</v>
      </c>
      <c r="AY365" s="255" t="s">
        <v>136</v>
      </c>
    </row>
    <row r="366" s="13" customFormat="1">
      <c r="A366" s="13"/>
      <c r="B366" s="233"/>
      <c r="C366" s="234"/>
      <c r="D366" s="235" t="s">
        <v>148</v>
      </c>
      <c r="E366" s="234"/>
      <c r="F366" s="237" t="s">
        <v>769</v>
      </c>
      <c r="G366" s="234"/>
      <c r="H366" s="238">
        <v>22.062999999999999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148</v>
      </c>
      <c r="AU366" s="244" t="s">
        <v>79</v>
      </c>
      <c r="AV366" s="13" t="s">
        <v>79</v>
      </c>
      <c r="AW366" s="13" t="s">
        <v>4</v>
      </c>
      <c r="AX366" s="13" t="s">
        <v>77</v>
      </c>
      <c r="AY366" s="244" t="s">
        <v>136</v>
      </c>
    </row>
    <row r="367" s="2" customFormat="1" ht="16.5" customHeight="1">
      <c r="A367" s="41"/>
      <c r="B367" s="42"/>
      <c r="C367" s="280" t="s">
        <v>770</v>
      </c>
      <c r="D367" s="280" t="s">
        <v>388</v>
      </c>
      <c r="E367" s="281" t="s">
        <v>771</v>
      </c>
      <c r="F367" s="282" t="s">
        <v>772</v>
      </c>
      <c r="G367" s="283" t="s">
        <v>142</v>
      </c>
      <c r="H367" s="284">
        <v>4.2699999999999996</v>
      </c>
      <c r="I367" s="285"/>
      <c r="J367" s="286">
        <f>ROUND(I367*H367,2)</f>
        <v>0</v>
      </c>
      <c r="K367" s="282" t="s">
        <v>143</v>
      </c>
      <c r="L367" s="287"/>
      <c r="M367" s="288" t="s">
        <v>19</v>
      </c>
      <c r="N367" s="289" t="s">
        <v>41</v>
      </c>
      <c r="O367" s="87"/>
      <c r="P367" s="224">
        <f>O367*H367</f>
        <v>0</v>
      </c>
      <c r="Q367" s="224">
        <v>0.034200000000000001</v>
      </c>
      <c r="R367" s="224">
        <f>Q367*H367</f>
        <v>0.146034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527</v>
      </c>
      <c r="AT367" s="226" t="s">
        <v>388</v>
      </c>
      <c r="AU367" s="226" t="s">
        <v>79</v>
      </c>
      <c r="AY367" s="20" t="s">
        <v>136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249</v>
      </c>
      <c r="BM367" s="226" t="s">
        <v>773</v>
      </c>
    </row>
    <row r="368" s="13" customFormat="1">
      <c r="A368" s="13"/>
      <c r="B368" s="233"/>
      <c r="C368" s="234"/>
      <c r="D368" s="235" t="s">
        <v>148</v>
      </c>
      <c r="E368" s="236" t="s">
        <v>19</v>
      </c>
      <c r="F368" s="237" t="s">
        <v>774</v>
      </c>
      <c r="G368" s="234"/>
      <c r="H368" s="238">
        <v>3.8820000000000001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148</v>
      </c>
      <c r="AU368" s="244" t="s">
        <v>79</v>
      </c>
      <c r="AV368" s="13" t="s">
        <v>79</v>
      </c>
      <c r="AW368" s="13" t="s">
        <v>32</v>
      </c>
      <c r="AX368" s="13" t="s">
        <v>70</v>
      </c>
      <c r="AY368" s="244" t="s">
        <v>136</v>
      </c>
    </row>
    <row r="369" s="14" customFormat="1">
      <c r="A369" s="14"/>
      <c r="B369" s="245"/>
      <c r="C369" s="246"/>
      <c r="D369" s="235" t="s">
        <v>148</v>
      </c>
      <c r="E369" s="247" t="s">
        <v>19</v>
      </c>
      <c r="F369" s="248" t="s">
        <v>152</v>
      </c>
      <c r="G369" s="246"/>
      <c r="H369" s="249">
        <v>3.8820000000000001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148</v>
      </c>
      <c r="AU369" s="255" t="s">
        <v>79</v>
      </c>
      <c r="AV369" s="14" t="s">
        <v>144</v>
      </c>
      <c r="AW369" s="14" t="s">
        <v>32</v>
      </c>
      <c r="AX369" s="14" t="s">
        <v>77</v>
      </c>
      <c r="AY369" s="255" t="s">
        <v>136</v>
      </c>
    </row>
    <row r="370" s="13" customFormat="1">
      <c r="A370" s="13"/>
      <c r="B370" s="233"/>
      <c r="C370" s="234"/>
      <c r="D370" s="235" t="s">
        <v>148</v>
      </c>
      <c r="E370" s="234"/>
      <c r="F370" s="237" t="s">
        <v>775</v>
      </c>
      <c r="G370" s="234"/>
      <c r="H370" s="238">
        <v>4.2699999999999996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148</v>
      </c>
      <c r="AU370" s="244" t="s">
        <v>79</v>
      </c>
      <c r="AV370" s="13" t="s">
        <v>79</v>
      </c>
      <c r="AW370" s="13" t="s">
        <v>4</v>
      </c>
      <c r="AX370" s="13" t="s">
        <v>77</v>
      </c>
      <c r="AY370" s="244" t="s">
        <v>136</v>
      </c>
    </row>
    <row r="371" s="2" customFormat="1" ht="24.15" customHeight="1">
      <c r="A371" s="41"/>
      <c r="B371" s="42"/>
      <c r="C371" s="215" t="s">
        <v>776</v>
      </c>
      <c r="D371" s="215" t="s">
        <v>139</v>
      </c>
      <c r="E371" s="216" t="s">
        <v>777</v>
      </c>
      <c r="F371" s="217" t="s">
        <v>778</v>
      </c>
      <c r="G371" s="218" t="s">
        <v>221</v>
      </c>
      <c r="H371" s="219">
        <v>0.89700000000000002</v>
      </c>
      <c r="I371" s="220"/>
      <c r="J371" s="221">
        <f>ROUND(I371*H371,2)</f>
        <v>0</v>
      </c>
      <c r="K371" s="217" t="s">
        <v>143</v>
      </c>
      <c r="L371" s="47"/>
      <c r="M371" s="222" t="s">
        <v>19</v>
      </c>
      <c r="N371" s="223" t="s">
        <v>41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249</v>
      </c>
      <c r="AT371" s="226" t="s">
        <v>139</v>
      </c>
      <c r="AU371" s="226" t="s">
        <v>79</v>
      </c>
      <c r="AY371" s="20" t="s">
        <v>136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249</v>
      </c>
      <c r="BM371" s="226" t="s">
        <v>779</v>
      </c>
    </row>
    <row r="372" s="2" customFormat="1">
      <c r="A372" s="41"/>
      <c r="B372" s="42"/>
      <c r="C372" s="43"/>
      <c r="D372" s="228" t="s">
        <v>146</v>
      </c>
      <c r="E372" s="43"/>
      <c r="F372" s="229" t="s">
        <v>780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146</v>
      </c>
      <c r="AU372" s="20" t="s">
        <v>79</v>
      </c>
    </row>
    <row r="373" s="12" customFormat="1" ht="22.8" customHeight="1">
      <c r="A373" s="12"/>
      <c r="B373" s="199"/>
      <c r="C373" s="200"/>
      <c r="D373" s="201" t="s">
        <v>69</v>
      </c>
      <c r="E373" s="213" t="s">
        <v>781</v>
      </c>
      <c r="F373" s="213" t="s">
        <v>782</v>
      </c>
      <c r="G373" s="200"/>
      <c r="H373" s="200"/>
      <c r="I373" s="203"/>
      <c r="J373" s="214">
        <f>BK373</f>
        <v>0</v>
      </c>
      <c r="K373" s="200"/>
      <c r="L373" s="205"/>
      <c r="M373" s="206"/>
      <c r="N373" s="207"/>
      <c r="O373" s="207"/>
      <c r="P373" s="208">
        <f>SUM(P374:P380)</f>
        <v>0</v>
      </c>
      <c r="Q373" s="207"/>
      <c r="R373" s="208">
        <f>SUM(R374:R380)</f>
        <v>0.0044056</v>
      </c>
      <c r="S373" s="207"/>
      <c r="T373" s="209">
        <f>SUM(T374:T380)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0" t="s">
        <v>79</v>
      </c>
      <c r="AT373" s="211" t="s">
        <v>69</v>
      </c>
      <c r="AU373" s="211" t="s">
        <v>77</v>
      </c>
      <c r="AY373" s="210" t="s">
        <v>136</v>
      </c>
      <c r="BK373" s="212">
        <f>SUM(BK374:BK380)</f>
        <v>0</v>
      </c>
    </row>
    <row r="374" s="2" customFormat="1" ht="16.5" customHeight="1">
      <c r="A374" s="41"/>
      <c r="B374" s="42"/>
      <c r="C374" s="215" t="s">
        <v>783</v>
      </c>
      <c r="D374" s="215" t="s">
        <v>139</v>
      </c>
      <c r="E374" s="216" t="s">
        <v>784</v>
      </c>
      <c r="F374" s="217" t="s">
        <v>785</v>
      </c>
      <c r="G374" s="218" t="s">
        <v>284</v>
      </c>
      <c r="H374" s="219">
        <v>2</v>
      </c>
      <c r="I374" s="220"/>
      <c r="J374" s="221">
        <f>ROUND(I374*H374,2)</f>
        <v>0</v>
      </c>
      <c r="K374" s="217" t="s">
        <v>143</v>
      </c>
      <c r="L374" s="47"/>
      <c r="M374" s="222" t="s">
        <v>19</v>
      </c>
      <c r="N374" s="223" t="s">
        <v>41</v>
      </c>
      <c r="O374" s="87"/>
      <c r="P374" s="224">
        <f>O374*H374</f>
        <v>0</v>
      </c>
      <c r="Q374" s="224">
        <v>2.7999999999999999E-06</v>
      </c>
      <c r="R374" s="224">
        <f>Q374*H374</f>
        <v>5.5999999999999997E-06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249</v>
      </c>
      <c r="AT374" s="226" t="s">
        <v>139</v>
      </c>
      <c r="AU374" s="226" t="s">
        <v>79</v>
      </c>
      <c r="AY374" s="20" t="s">
        <v>136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249</v>
      </c>
      <c r="BM374" s="226" t="s">
        <v>786</v>
      </c>
    </row>
    <row r="375" s="2" customFormat="1">
      <c r="A375" s="41"/>
      <c r="B375" s="42"/>
      <c r="C375" s="43"/>
      <c r="D375" s="228" t="s">
        <v>146</v>
      </c>
      <c r="E375" s="43"/>
      <c r="F375" s="229" t="s">
        <v>787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146</v>
      </c>
      <c r="AU375" s="20" t="s">
        <v>79</v>
      </c>
    </row>
    <row r="376" s="13" customFormat="1">
      <c r="A376" s="13"/>
      <c r="B376" s="233"/>
      <c r="C376" s="234"/>
      <c r="D376" s="235" t="s">
        <v>148</v>
      </c>
      <c r="E376" s="236" t="s">
        <v>19</v>
      </c>
      <c r="F376" s="237" t="s">
        <v>749</v>
      </c>
      <c r="G376" s="234"/>
      <c r="H376" s="238">
        <v>2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148</v>
      </c>
      <c r="AU376" s="244" t="s">
        <v>79</v>
      </c>
      <c r="AV376" s="13" t="s">
        <v>79</v>
      </c>
      <c r="AW376" s="13" t="s">
        <v>32</v>
      </c>
      <c r="AX376" s="13" t="s">
        <v>70</v>
      </c>
      <c r="AY376" s="244" t="s">
        <v>136</v>
      </c>
    </row>
    <row r="377" s="14" customFormat="1">
      <c r="A377" s="14"/>
      <c r="B377" s="245"/>
      <c r="C377" s="246"/>
      <c r="D377" s="235" t="s">
        <v>148</v>
      </c>
      <c r="E377" s="247" t="s">
        <v>19</v>
      </c>
      <c r="F377" s="248" t="s">
        <v>152</v>
      </c>
      <c r="G377" s="246"/>
      <c r="H377" s="249">
        <v>2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148</v>
      </c>
      <c r="AU377" s="255" t="s">
        <v>79</v>
      </c>
      <c r="AV377" s="14" t="s">
        <v>144</v>
      </c>
      <c r="AW377" s="14" t="s">
        <v>32</v>
      </c>
      <c r="AX377" s="14" t="s">
        <v>77</v>
      </c>
      <c r="AY377" s="255" t="s">
        <v>136</v>
      </c>
    </row>
    <row r="378" s="2" customFormat="1" ht="16.5" customHeight="1">
      <c r="A378" s="41"/>
      <c r="B378" s="42"/>
      <c r="C378" s="280" t="s">
        <v>788</v>
      </c>
      <c r="D378" s="280" t="s">
        <v>388</v>
      </c>
      <c r="E378" s="281" t="s">
        <v>789</v>
      </c>
      <c r="F378" s="282" t="s">
        <v>790</v>
      </c>
      <c r="G378" s="283" t="s">
        <v>284</v>
      </c>
      <c r="H378" s="284">
        <v>2</v>
      </c>
      <c r="I378" s="285"/>
      <c r="J378" s="286">
        <f>ROUND(I378*H378,2)</f>
        <v>0</v>
      </c>
      <c r="K378" s="282" t="s">
        <v>143</v>
      </c>
      <c r="L378" s="287"/>
      <c r="M378" s="288" t="s">
        <v>19</v>
      </c>
      <c r="N378" s="289" t="s">
        <v>41</v>
      </c>
      <c r="O378" s="87"/>
      <c r="P378" s="224">
        <f>O378*H378</f>
        <v>0</v>
      </c>
      <c r="Q378" s="224">
        <v>0.0022000000000000001</v>
      </c>
      <c r="R378" s="224">
        <f>Q378*H378</f>
        <v>0.0044000000000000003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527</v>
      </c>
      <c r="AT378" s="226" t="s">
        <v>388</v>
      </c>
      <c r="AU378" s="226" t="s">
        <v>79</v>
      </c>
      <c r="AY378" s="20" t="s">
        <v>136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249</v>
      </c>
      <c r="BM378" s="226" t="s">
        <v>791</v>
      </c>
    </row>
    <row r="379" s="2" customFormat="1" ht="24.15" customHeight="1">
      <c r="A379" s="41"/>
      <c r="B379" s="42"/>
      <c r="C379" s="215" t="s">
        <v>792</v>
      </c>
      <c r="D379" s="215" t="s">
        <v>139</v>
      </c>
      <c r="E379" s="216" t="s">
        <v>793</v>
      </c>
      <c r="F379" s="217" t="s">
        <v>794</v>
      </c>
      <c r="G379" s="218" t="s">
        <v>221</v>
      </c>
      <c r="H379" s="219">
        <v>0.0040000000000000001</v>
      </c>
      <c r="I379" s="220"/>
      <c r="J379" s="221">
        <f>ROUND(I379*H379,2)</f>
        <v>0</v>
      </c>
      <c r="K379" s="217" t="s">
        <v>143</v>
      </c>
      <c r="L379" s="47"/>
      <c r="M379" s="222" t="s">
        <v>19</v>
      </c>
      <c r="N379" s="223" t="s">
        <v>41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249</v>
      </c>
      <c r="AT379" s="226" t="s">
        <v>139</v>
      </c>
      <c r="AU379" s="226" t="s">
        <v>79</v>
      </c>
      <c r="AY379" s="20" t="s">
        <v>136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77</v>
      </c>
      <c r="BK379" s="227">
        <f>ROUND(I379*H379,2)</f>
        <v>0</v>
      </c>
      <c r="BL379" s="20" t="s">
        <v>249</v>
      </c>
      <c r="BM379" s="226" t="s">
        <v>795</v>
      </c>
    </row>
    <row r="380" s="2" customFormat="1">
      <c r="A380" s="41"/>
      <c r="B380" s="42"/>
      <c r="C380" s="43"/>
      <c r="D380" s="228" t="s">
        <v>146</v>
      </c>
      <c r="E380" s="43"/>
      <c r="F380" s="229" t="s">
        <v>796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146</v>
      </c>
      <c r="AU380" s="20" t="s">
        <v>79</v>
      </c>
    </row>
    <row r="381" s="12" customFormat="1" ht="22.8" customHeight="1">
      <c r="A381" s="12"/>
      <c r="B381" s="199"/>
      <c r="C381" s="200"/>
      <c r="D381" s="201" t="s">
        <v>69</v>
      </c>
      <c r="E381" s="213" t="s">
        <v>321</v>
      </c>
      <c r="F381" s="213" t="s">
        <v>322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SUM(P382:P448)</f>
        <v>0</v>
      </c>
      <c r="Q381" s="207"/>
      <c r="R381" s="208">
        <f>SUM(R382:R448)</f>
        <v>1.3788231</v>
      </c>
      <c r="S381" s="207"/>
      <c r="T381" s="209">
        <f>SUM(T382:T448)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79</v>
      </c>
      <c r="AT381" s="211" t="s">
        <v>69</v>
      </c>
      <c r="AU381" s="211" t="s">
        <v>77</v>
      </c>
      <c r="AY381" s="210" t="s">
        <v>136</v>
      </c>
      <c r="BK381" s="212">
        <f>SUM(BK382:BK448)</f>
        <v>0</v>
      </c>
    </row>
    <row r="382" s="2" customFormat="1" ht="16.5" customHeight="1">
      <c r="A382" s="41"/>
      <c r="B382" s="42"/>
      <c r="C382" s="215" t="s">
        <v>797</v>
      </c>
      <c r="D382" s="215" t="s">
        <v>139</v>
      </c>
      <c r="E382" s="216" t="s">
        <v>798</v>
      </c>
      <c r="F382" s="217" t="s">
        <v>799</v>
      </c>
      <c r="G382" s="218" t="s">
        <v>142</v>
      </c>
      <c r="H382" s="219">
        <v>27.300000000000001</v>
      </c>
      <c r="I382" s="220"/>
      <c r="J382" s="221">
        <f>ROUND(I382*H382,2)</f>
        <v>0</v>
      </c>
      <c r="K382" s="217" t="s">
        <v>143</v>
      </c>
      <c r="L382" s="47"/>
      <c r="M382" s="222" t="s">
        <v>19</v>
      </c>
      <c r="N382" s="223" t="s">
        <v>41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249</v>
      </c>
      <c r="AT382" s="226" t="s">
        <v>139</v>
      </c>
      <c r="AU382" s="226" t="s">
        <v>79</v>
      </c>
      <c r="AY382" s="20" t="s">
        <v>136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77</v>
      </c>
      <c r="BK382" s="227">
        <f>ROUND(I382*H382,2)</f>
        <v>0</v>
      </c>
      <c r="BL382" s="20" t="s">
        <v>249</v>
      </c>
      <c r="BM382" s="226" t="s">
        <v>800</v>
      </c>
    </row>
    <row r="383" s="2" customFormat="1">
      <c r="A383" s="41"/>
      <c r="B383" s="42"/>
      <c r="C383" s="43"/>
      <c r="D383" s="228" t="s">
        <v>146</v>
      </c>
      <c r="E383" s="43"/>
      <c r="F383" s="229" t="s">
        <v>801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146</v>
      </c>
      <c r="AU383" s="20" t="s">
        <v>79</v>
      </c>
    </row>
    <row r="384" s="2" customFormat="1" ht="16.5" customHeight="1">
      <c r="A384" s="41"/>
      <c r="B384" s="42"/>
      <c r="C384" s="215" t="s">
        <v>802</v>
      </c>
      <c r="D384" s="215" t="s">
        <v>139</v>
      </c>
      <c r="E384" s="216" t="s">
        <v>803</v>
      </c>
      <c r="F384" s="217" t="s">
        <v>804</v>
      </c>
      <c r="G384" s="218" t="s">
        <v>142</v>
      </c>
      <c r="H384" s="219">
        <v>70.299999999999997</v>
      </c>
      <c r="I384" s="220"/>
      <c r="J384" s="221">
        <f>ROUND(I384*H384,2)</f>
        <v>0</v>
      </c>
      <c r="K384" s="217" t="s">
        <v>143</v>
      </c>
      <c r="L384" s="47"/>
      <c r="M384" s="222" t="s">
        <v>19</v>
      </c>
      <c r="N384" s="223" t="s">
        <v>41</v>
      </c>
      <c r="O384" s="87"/>
      <c r="P384" s="224">
        <f>O384*H384</f>
        <v>0</v>
      </c>
      <c r="Q384" s="224">
        <v>0.00029999999999999997</v>
      </c>
      <c r="R384" s="224">
        <f>Q384*H384</f>
        <v>0.021089999999999998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249</v>
      </c>
      <c r="AT384" s="226" t="s">
        <v>139</v>
      </c>
      <c r="AU384" s="226" t="s">
        <v>79</v>
      </c>
      <c r="AY384" s="20" t="s">
        <v>136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249</v>
      </c>
      <c r="BM384" s="226" t="s">
        <v>805</v>
      </c>
    </row>
    <row r="385" s="2" customFormat="1">
      <c r="A385" s="41"/>
      <c r="B385" s="42"/>
      <c r="C385" s="43"/>
      <c r="D385" s="228" t="s">
        <v>146</v>
      </c>
      <c r="E385" s="43"/>
      <c r="F385" s="229" t="s">
        <v>806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146</v>
      </c>
      <c r="AU385" s="20" t="s">
        <v>79</v>
      </c>
    </row>
    <row r="386" s="2" customFormat="1" ht="24.15" customHeight="1">
      <c r="A386" s="41"/>
      <c r="B386" s="42"/>
      <c r="C386" s="215" t="s">
        <v>807</v>
      </c>
      <c r="D386" s="215" t="s">
        <v>139</v>
      </c>
      <c r="E386" s="216" t="s">
        <v>808</v>
      </c>
      <c r="F386" s="217" t="s">
        <v>809</v>
      </c>
      <c r="G386" s="218" t="s">
        <v>142</v>
      </c>
      <c r="H386" s="219">
        <v>27.300000000000001</v>
      </c>
      <c r="I386" s="220"/>
      <c r="J386" s="221">
        <f>ROUND(I386*H386,2)</f>
        <v>0</v>
      </c>
      <c r="K386" s="217" t="s">
        <v>143</v>
      </c>
      <c r="L386" s="47"/>
      <c r="M386" s="222" t="s">
        <v>19</v>
      </c>
      <c r="N386" s="223" t="s">
        <v>41</v>
      </c>
      <c r="O386" s="87"/>
      <c r="P386" s="224">
        <f>O386*H386</f>
        <v>0</v>
      </c>
      <c r="Q386" s="224">
        <v>0.014999999999999999</v>
      </c>
      <c r="R386" s="224">
        <f>Q386*H386</f>
        <v>0.40949999999999998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249</v>
      </c>
      <c r="AT386" s="226" t="s">
        <v>139</v>
      </c>
      <c r="AU386" s="226" t="s">
        <v>79</v>
      </c>
      <c r="AY386" s="20" t="s">
        <v>136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77</v>
      </c>
      <c r="BK386" s="227">
        <f>ROUND(I386*H386,2)</f>
        <v>0</v>
      </c>
      <c r="BL386" s="20" t="s">
        <v>249</v>
      </c>
      <c r="BM386" s="226" t="s">
        <v>810</v>
      </c>
    </row>
    <row r="387" s="2" customFormat="1">
      <c r="A387" s="41"/>
      <c r="B387" s="42"/>
      <c r="C387" s="43"/>
      <c r="D387" s="228" t="s">
        <v>146</v>
      </c>
      <c r="E387" s="43"/>
      <c r="F387" s="229" t="s">
        <v>811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146</v>
      </c>
      <c r="AU387" s="20" t="s">
        <v>79</v>
      </c>
    </row>
    <row r="388" s="2" customFormat="1" ht="21.75" customHeight="1">
      <c r="A388" s="41"/>
      <c r="B388" s="42"/>
      <c r="C388" s="215" t="s">
        <v>812</v>
      </c>
      <c r="D388" s="215" t="s">
        <v>139</v>
      </c>
      <c r="E388" s="216" t="s">
        <v>813</v>
      </c>
      <c r="F388" s="217" t="s">
        <v>814</v>
      </c>
      <c r="G388" s="218" t="s">
        <v>189</v>
      </c>
      <c r="H388" s="219">
        <v>5.0999999999999996</v>
      </c>
      <c r="I388" s="220"/>
      <c r="J388" s="221">
        <f>ROUND(I388*H388,2)</f>
        <v>0</v>
      </c>
      <c r="K388" s="217" t="s">
        <v>143</v>
      </c>
      <c r="L388" s="47"/>
      <c r="M388" s="222" t="s">
        <v>19</v>
      </c>
      <c r="N388" s="223" t="s">
        <v>41</v>
      </c>
      <c r="O388" s="87"/>
      <c r="P388" s="224">
        <f>O388*H388</f>
        <v>0</v>
      </c>
      <c r="Q388" s="224">
        <v>0.00030299999999999999</v>
      </c>
      <c r="R388" s="224">
        <f>Q388*H388</f>
        <v>0.0015452999999999999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249</v>
      </c>
      <c r="AT388" s="226" t="s">
        <v>139</v>
      </c>
      <c r="AU388" s="226" t="s">
        <v>79</v>
      </c>
      <c r="AY388" s="20" t="s">
        <v>136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77</v>
      </c>
      <c r="BK388" s="227">
        <f>ROUND(I388*H388,2)</f>
        <v>0</v>
      </c>
      <c r="BL388" s="20" t="s">
        <v>249</v>
      </c>
      <c r="BM388" s="226" t="s">
        <v>815</v>
      </c>
    </row>
    <row r="389" s="2" customFormat="1">
      <c r="A389" s="41"/>
      <c r="B389" s="42"/>
      <c r="C389" s="43"/>
      <c r="D389" s="228" t="s">
        <v>146</v>
      </c>
      <c r="E389" s="43"/>
      <c r="F389" s="229" t="s">
        <v>816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146</v>
      </c>
      <c r="AU389" s="20" t="s">
        <v>79</v>
      </c>
    </row>
    <row r="390" s="13" customFormat="1">
      <c r="A390" s="13"/>
      <c r="B390" s="233"/>
      <c r="C390" s="234"/>
      <c r="D390" s="235" t="s">
        <v>148</v>
      </c>
      <c r="E390" s="236" t="s">
        <v>19</v>
      </c>
      <c r="F390" s="237" t="s">
        <v>817</v>
      </c>
      <c r="G390" s="234"/>
      <c r="H390" s="238">
        <v>5.0999999999999996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148</v>
      </c>
      <c r="AU390" s="244" t="s">
        <v>79</v>
      </c>
      <c r="AV390" s="13" t="s">
        <v>79</v>
      </c>
      <c r="AW390" s="13" t="s">
        <v>32</v>
      </c>
      <c r="AX390" s="13" t="s">
        <v>70</v>
      </c>
      <c r="AY390" s="244" t="s">
        <v>136</v>
      </c>
    </row>
    <row r="391" s="14" customFormat="1">
      <c r="A391" s="14"/>
      <c r="B391" s="245"/>
      <c r="C391" s="246"/>
      <c r="D391" s="235" t="s">
        <v>148</v>
      </c>
      <c r="E391" s="247" t="s">
        <v>19</v>
      </c>
      <c r="F391" s="248" t="s">
        <v>152</v>
      </c>
      <c r="G391" s="246"/>
      <c r="H391" s="249">
        <v>5.0999999999999996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148</v>
      </c>
      <c r="AU391" s="255" t="s">
        <v>79</v>
      </c>
      <c r="AV391" s="14" t="s">
        <v>144</v>
      </c>
      <c r="AW391" s="14" t="s">
        <v>32</v>
      </c>
      <c r="AX391" s="14" t="s">
        <v>77</v>
      </c>
      <c r="AY391" s="255" t="s">
        <v>136</v>
      </c>
    </row>
    <row r="392" s="2" customFormat="1" ht="21.75" customHeight="1">
      <c r="A392" s="41"/>
      <c r="B392" s="42"/>
      <c r="C392" s="280" t="s">
        <v>818</v>
      </c>
      <c r="D392" s="280" t="s">
        <v>388</v>
      </c>
      <c r="E392" s="281" t="s">
        <v>819</v>
      </c>
      <c r="F392" s="282" t="s">
        <v>820</v>
      </c>
      <c r="G392" s="283" t="s">
        <v>142</v>
      </c>
      <c r="H392" s="284">
        <v>0.56100000000000005</v>
      </c>
      <c r="I392" s="285"/>
      <c r="J392" s="286">
        <f>ROUND(I392*H392,2)</f>
        <v>0</v>
      </c>
      <c r="K392" s="282" t="s">
        <v>143</v>
      </c>
      <c r="L392" s="287"/>
      <c r="M392" s="288" t="s">
        <v>19</v>
      </c>
      <c r="N392" s="289" t="s">
        <v>41</v>
      </c>
      <c r="O392" s="87"/>
      <c r="P392" s="224">
        <f>O392*H392</f>
        <v>0</v>
      </c>
      <c r="Q392" s="224">
        <v>0.021999999999999999</v>
      </c>
      <c r="R392" s="224">
        <f>Q392*H392</f>
        <v>0.012342000000000001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527</v>
      </c>
      <c r="AT392" s="226" t="s">
        <v>388</v>
      </c>
      <c r="AU392" s="226" t="s">
        <v>79</v>
      </c>
      <c r="AY392" s="20" t="s">
        <v>136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249</v>
      </c>
      <c r="BM392" s="226" t="s">
        <v>821</v>
      </c>
    </row>
    <row r="393" s="13" customFormat="1">
      <c r="A393" s="13"/>
      <c r="B393" s="233"/>
      <c r="C393" s="234"/>
      <c r="D393" s="235" t="s">
        <v>148</v>
      </c>
      <c r="E393" s="234"/>
      <c r="F393" s="237" t="s">
        <v>822</v>
      </c>
      <c r="G393" s="234"/>
      <c r="H393" s="238">
        <v>0.56100000000000005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148</v>
      </c>
      <c r="AU393" s="244" t="s">
        <v>79</v>
      </c>
      <c r="AV393" s="13" t="s">
        <v>79</v>
      </c>
      <c r="AW393" s="13" t="s">
        <v>4</v>
      </c>
      <c r="AX393" s="13" t="s">
        <v>77</v>
      </c>
      <c r="AY393" s="244" t="s">
        <v>136</v>
      </c>
    </row>
    <row r="394" s="2" customFormat="1" ht="24.15" customHeight="1">
      <c r="A394" s="41"/>
      <c r="B394" s="42"/>
      <c r="C394" s="215" t="s">
        <v>823</v>
      </c>
      <c r="D394" s="215" t="s">
        <v>139</v>
      </c>
      <c r="E394" s="216" t="s">
        <v>824</v>
      </c>
      <c r="F394" s="217" t="s">
        <v>825</v>
      </c>
      <c r="G394" s="218" t="s">
        <v>142</v>
      </c>
      <c r="H394" s="219">
        <v>27.300000000000001</v>
      </c>
      <c r="I394" s="220"/>
      <c r="J394" s="221">
        <f>ROUND(I394*H394,2)</f>
        <v>0</v>
      </c>
      <c r="K394" s="217" t="s">
        <v>143</v>
      </c>
      <c r="L394" s="47"/>
      <c r="M394" s="222" t="s">
        <v>19</v>
      </c>
      <c r="N394" s="223" t="s">
        <v>41</v>
      </c>
      <c r="O394" s="87"/>
      <c r="P394" s="224">
        <f>O394*H394</f>
        <v>0</v>
      </c>
      <c r="Q394" s="224">
        <v>0.0059959999999999996</v>
      </c>
      <c r="R394" s="224">
        <f>Q394*H394</f>
        <v>0.1636908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249</v>
      </c>
      <c r="AT394" s="226" t="s">
        <v>139</v>
      </c>
      <c r="AU394" s="226" t="s">
        <v>79</v>
      </c>
      <c r="AY394" s="20" t="s">
        <v>136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77</v>
      </c>
      <c r="BK394" s="227">
        <f>ROUND(I394*H394,2)</f>
        <v>0</v>
      </c>
      <c r="BL394" s="20" t="s">
        <v>249</v>
      </c>
      <c r="BM394" s="226" t="s">
        <v>826</v>
      </c>
    </row>
    <row r="395" s="2" customFormat="1">
      <c r="A395" s="41"/>
      <c r="B395" s="42"/>
      <c r="C395" s="43"/>
      <c r="D395" s="228" t="s">
        <v>146</v>
      </c>
      <c r="E395" s="43"/>
      <c r="F395" s="229" t="s">
        <v>827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146</v>
      </c>
      <c r="AU395" s="20" t="s">
        <v>79</v>
      </c>
    </row>
    <row r="396" s="13" customFormat="1">
      <c r="A396" s="13"/>
      <c r="B396" s="233"/>
      <c r="C396" s="234"/>
      <c r="D396" s="235" t="s">
        <v>148</v>
      </c>
      <c r="E396" s="236" t="s">
        <v>19</v>
      </c>
      <c r="F396" s="237" t="s">
        <v>828</v>
      </c>
      <c r="G396" s="234"/>
      <c r="H396" s="238">
        <v>27.300000000000001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148</v>
      </c>
      <c r="AU396" s="244" t="s">
        <v>79</v>
      </c>
      <c r="AV396" s="13" t="s">
        <v>79</v>
      </c>
      <c r="AW396" s="13" t="s">
        <v>32</v>
      </c>
      <c r="AX396" s="13" t="s">
        <v>70</v>
      </c>
      <c r="AY396" s="244" t="s">
        <v>136</v>
      </c>
    </row>
    <row r="397" s="14" customFormat="1">
      <c r="A397" s="14"/>
      <c r="B397" s="245"/>
      <c r="C397" s="246"/>
      <c r="D397" s="235" t="s">
        <v>148</v>
      </c>
      <c r="E397" s="247" t="s">
        <v>19</v>
      </c>
      <c r="F397" s="248" t="s">
        <v>152</v>
      </c>
      <c r="G397" s="246"/>
      <c r="H397" s="249">
        <v>27.300000000000001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148</v>
      </c>
      <c r="AU397" s="255" t="s">
        <v>79</v>
      </c>
      <c r="AV397" s="14" t="s">
        <v>144</v>
      </c>
      <c r="AW397" s="14" t="s">
        <v>32</v>
      </c>
      <c r="AX397" s="14" t="s">
        <v>77</v>
      </c>
      <c r="AY397" s="255" t="s">
        <v>136</v>
      </c>
    </row>
    <row r="398" s="2" customFormat="1" ht="21.75" customHeight="1">
      <c r="A398" s="41"/>
      <c r="B398" s="42"/>
      <c r="C398" s="280" t="s">
        <v>829</v>
      </c>
      <c r="D398" s="280" t="s">
        <v>388</v>
      </c>
      <c r="E398" s="281" t="s">
        <v>819</v>
      </c>
      <c r="F398" s="282" t="s">
        <v>820</v>
      </c>
      <c r="G398" s="283" t="s">
        <v>142</v>
      </c>
      <c r="H398" s="284">
        <v>30.030000000000001</v>
      </c>
      <c r="I398" s="285"/>
      <c r="J398" s="286">
        <f>ROUND(I398*H398,2)</f>
        <v>0</v>
      </c>
      <c r="K398" s="282" t="s">
        <v>143</v>
      </c>
      <c r="L398" s="287"/>
      <c r="M398" s="288" t="s">
        <v>19</v>
      </c>
      <c r="N398" s="289" t="s">
        <v>41</v>
      </c>
      <c r="O398" s="87"/>
      <c r="P398" s="224">
        <f>O398*H398</f>
        <v>0</v>
      </c>
      <c r="Q398" s="224">
        <v>0.021999999999999999</v>
      </c>
      <c r="R398" s="224">
        <f>Q398*H398</f>
        <v>0.66066000000000002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527</v>
      </c>
      <c r="AT398" s="226" t="s">
        <v>388</v>
      </c>
      <c r="AU398" s="226" t="s">
        <v>79</v>
      </c>
      <c r="AY398" s="20" t="s">
        <v>136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77</v>
      </c>
      <c r="BK398" s="227">
        <f>ROUND(I398*H398,2)</f>
        <v>0</v>
      </c>
      <c r="BL398" s="20" t="s">
        <v>249</v>
      </c>
      <c r="BM398" s="226" t="s">
        <v>830</v>
      </c>
    </row>
    <row r="399" s="13" customFormat="1">
      <c r="A399" s="13"/>
      <c r="B399" s="233"/>
      <c r="C399" s="234"/>
      <c r="D399" s="235" t="s">
        <v>148</v>
      </c>
      <c r="E399" s="234"/>
      <c r="F399" s="237" t="s">
        <v>831</v>
      </c>
      <c r="G399" s="234"/>
      <c r="H399" s="238">
        <v>30.030000000000001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148</v>
      </c>
      <c r="AU399" s="244" t="s">
        <v>79</v>
      </c>
      <c r="AV399" s="13" t="s">
        <v>79</v>
      </c>
      <c r="AW399" s="13" t="s">
        <v>4</v>
      </c>
      <c r="AX399" s="13" t="s">
        <v>77</v>
      </c>
      <c r="AY399" s="244" t="s">
        <v>136</v>
      </c>
    </row>
    <row r="400" s="2" customFormat="1" ht="16.5" customHeight="1">
      <c r="A400" s="41"/>
      <c r="B400" s="42"/>
      <c r="C400" s="215" t="s">
        <v>832</v>
      </c>
      <c r="D400" s="215" t="s">
        <v>139</v>
      </c>
      <c r="E400" s="216" t="s">
        <v>833</v>
      </c>
      <c r="F400" s="217" t="s">
        <v>834</v>
      </c>
      <c r="G400" s="218" t="s">
        <v>142</v>
      </c>
      <c r="H400" s="219">
        <v>23.600000000000001</v>
      </c>
      <c r="I400" s="220"/>
      <c r="J400" s="221">
        <f>ROUND(I400*H400,2)</f>
        <v>0</v>
      </c>
      <c r="K400" s="217" t="s">
        <v>143</v>
      </c>
      <c r="L400" s="47"/>
      <c r="M400" s="222" t="s">
        <v>19</v>
      </c>
      <c r="N400" s="223" t="s">
        <v>41</v>
      </c>
      <c r="O400" s="87"/>
      <c r="P400" s="224">
        <f>O400*H400</f>
        <v>0</v>
      </c>
      <c r="Q400" s="224">
        <v>0.0015</v>
      </c>
      <c r="R400" s="224">
        <f>Q400*H400</f>
        <v>0.035400000000000001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249</v>
      </c>
      <c r="AT400" s="226" t="s">
        <v>139</v>
      </c>
      <c r="AU400" s="226" t="s">
        <v>79</v>
      </c>
      <c r="AY400" s="20" t="s">
        <v>136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77</v>
      </c>
      <c r="BK400" s="227">
        <f>ROUND(I400*H400,2)</f>
        <v>0</v>
      </c>
      <c r="BL400" s="20" t="s">
        <v>249</v>
      </c>
      <c r="BM400" s="226" t="s">
        <v>835</v>
      </c>
    </row>
    <row r="401" s="2" customFormat="1">
      <c r="A401" s="41"/>
      <c r="B401" s="42"/>
      <c r="C401" s="43"/>
      <c r="D401" s="228" t="s">
        <v>146</v>
      </c>
      <c r="E401" s="43"/>
      <c r="F401" s="229" t="s">
        <v>836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146</v>
      </c>
      <c r="AU401" s="20" t="s">
        <v>79</v>
      </c>
    </row>
    <row r="402" s="13" customFormat="1">
      <c r="A402" s="13"/>
      <c r="B402" s="233"/>
      <c r="C402" s="234"/>
      <c r="D402" s="235" t="s">
        <v>148</v>
      </c>
      <c r="E402" s="236" t="s">
        <v>19</v>
      </c>
      <c r="F402" s="237" t="s">
        <v>837</v>
      </c>
      <c r="G402" s="234"/>
      <c r="H402" s="238">
        <v>23.600000000000001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148</v>
      </c>
      <c r="AU402" s="244" t="s">
        <v>79</v>
      </c>
      <c r="AV402" s="13" t="s">
        <v>79</v>
      </c>
      <c r="AW402" s="13" t="s">
        <v>32</v>
      </c>
      <c r="AX402" s="13" t="s">
        <v>70</v>
      </c>
      <c r="AY402" s="244" t="s">
        <v>136</v>
      </c>
    </row>
    <row r="403" s="14" customFormat="1">
      <c r="A403" s="14"/>
      <c r="B403" s="245"/>
      <c r="C403" s="246"/>
      <c r="D403" s="235" t="s">
        <v>148</v>
      </c>
      <c r="E403" s="247" t="s">
        <v>19</v>
      </c>
      <c r="F403" s="248" t="s">
        <v>152</v>
      </c>
      <c r="G403" s="246"/>
      <c r="H403" s="249">
        <v>23.600000000000001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148</v>
      </c>
      <c r="AU403" s="255" t="s">
        <v>79</v>
      </c>
      <c r="AV403" s="14" t="s">
        <v>144</v>
      </c>
      <c r="AW403" s="14" t="s">
        <v>32</v>
      </c>
      <c r="AX403" s="14" t="s">
        <v>77</v>
      </c>
      <c r="AY403" s="255" t="s">
        <v>136</v>
      </c>
    </row>
    <row r="404" s="2" customFormat="1" ht="16.5" customHeight="1">
      <c r="A404" s="41"/>
      <c r="B404" s="42"/>
      <c r="C404" s="215" t="s">
        <v>838</v>
      </c>
      <c r="D404" s="215" t="s">
        <v>139</v>
      </c>
      <c r="E404" s="216" t="s">
        <v>839</v>
      </c>
      <c r="F404" s="217" t="s">
        <v>840</v>
      </c>
      <c r="G404" s="218" t="s">
        <v>189</v>
      </c>
      <c r="H404" s="219">
        <v>39.299999999999997</v>
      </c>
      <c r="I404" s="220"/>
      <c r="J404" s="221">
        <f>ROUND(I404*H404,2)</f>
        <v>0</v>
      </c>
      <c r="K404" s="217" t="s">
        <v>143</v>
      </c>
      <c r="L404" s="47"/>
      <c r="M404" s="222" t="s">
        <v>19</v>
      </c>
      <c r="N404" s="223" t="s">
        <v>41</v>
      </c>
      <c r="O404" s="87"/>
      <c r="P404" s="224">
        <f>O404*H404</f>
        <v>0</v>
      </c>
      <c r="Q404" s="224">
        <v>9.0000000000000006E-05</v>
      </c>
      <c r="R404" s="224">
        <f>Q404*H404</f>
        <v>0.0035369999999999998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249</v>
      </c>
      <c r="AT404" s="226" t="s">
        <v>139</v>
      </c>
      <c r="AU404" s="226" t="s">
        <v>79</v>
      </c>
      <c r="AY404" s="20" t="s">
        <v>136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77</v>
      </c>
      <c r="BK404" s="227">
        <f>ROUND(I404*H404,2)</f>
        <v>0</v>
      </c>
      <c r="BL404" s="20" t="s">
        <v>249</v>
      </c>
      <c r="BM404" s="226" t="s">
        <v>841</v>
      </c>
    </row>
    <row r="405" s="2" customFormat="1">
      <c r="A405" s="41"/>
      <c r="B405" s="42"/>
      <c r="C405" s="43"/>
      <c r="D405" s="228" t="s">
        <v>146</v>
      </c>
      <c r="E405" s="43"/>
      <c r="F405" s="229" t="s">
        <v>842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146</v>
      </c>
      <c r="AU405" s="20" t="s">
        <v>79</v>
      </c>
    </row>
    <row r="406" s="15" customFormat="1">
      <c r="A406" s="15"/>
      <c r="B406" s="256"/>
      <c r="C406" s="257"/>
      <c r="D406" s="235" t="s">
        <v>148</v>
      </c>
      <c r="E406" s="258" t="s">
        <v>19</v>
      </c>
      <c r="F406" s="259" t="s">
        <v>843</v>
      </c>
      <c r="G406" s="257"/>
      <c r="H406" s="258" t="s">
        <v>19</v>
      </c>
      <c r="I406" s="260"/>
      <c r="J406" s="257"/>
      <c r="K406" s="257"/>
      <c r="L406" s="261"/>
      <c r="M406" s="262"/>
      <c r="N406" s="263"/>
      <c r="O406" s="263"/>
      <c r="P406" s="263"/>
      <c r="Q406" s="263"/>
      <c r="R406" s="263"/>
      <c r="S406" s="263"/>
      <c r="T406" s="26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5" t="s">
        <v>148</v>
      </c>
      <c r="AU406" s="265" t="s">
        <v>79</v>
      </c>
      <c r="AV406" s="15" t="s">
        <v>77</v>
      </c>
      <c r="AW406" s="15" t="s">
        <v>32</v>
      </c>
      <c r="AX406" s="15" t="s">
        <v>70</v>
      </c>
      <c r="AY406" s="265" t="s">
        <v>136</v>
      </c>
    </row>
    <row r="407" s="13" customFormat="1">
      <c r="A407" s="13"/>
      <c r="B407" s="233"/>
      <c r="C407" s="234"/>
      <c r="D407" s="235" t="s">
        <v>148</v>
      </c>
      <c r="E407" s="236" t="s">
        <v>19</v>
      </c>
      <c r="F407" s="237" t="s">
        <v>844</v>
      </c>
      <c r="G407" s="234"/>
      <c r="H407" s="238">
        <v>9.1999999999999993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148</v>
      </c>
      <c r="AU407" s="244" t="s">
        <v>79</v>
      </c>
      <c r="AV407" s="13" t="s">
        <v>79</v>
      </c>
      <c r="AW407" s="13" t="s">
        <v>32</v>
      </c>
      <c r="AX407" s="13" t="s">
        <v>70</v>
      </c>
      <c r="AY407" s="244" t="s">
        <v>136</v>
      </c>
    </row>
    <row r="408" s="13" customFormat="1">
      <c r="A408" s="13"/>
      <c r="B408" s="233"/>
      <c r="C408" s="234"/>
      <c r="D408" s="235" t="s">
        <v>148</v>
      </c>
      <c r="E408" s="236" t="s">
        <v>19</v>
      </c>
      <c r="F408" s="237" t="s">
        <v>845</v>
      </c>
      <c r="G408" s="234"/>
      <c r="H408" s="238">
        <v>15.300000000000001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148</v>
      </c>
      <c r="AU408" s="244" t="s">
        <v>79</v>
      </c>
      <c r="AV408" s="13" t="s">
        <v>79</v>
      </c>
      <c r="AW408" s="13" t="s">
        <v>32</v>
      </c>
      <c r="AX408" s="13" t="s">
        <v>70</v>
      </c>
      <c r="AY408" s="244" t="s">
        <v>136</v>
      </c>
    </row>
    <row r="409" s="13" customFormat="1">
      <c r="A409" s="13"/>
      <c r="B409" s="233"/>
      <c r="C409" s="234"/>
      <c r="D409" s="235" t="s">
        <v>148</v>
      </c>
      <c r="E409" s="236" t="s">
        <v>19</v>
      </c>
      <c r="F409" s="237" t="s">
        <v>846</v>
      </c>
      <c r="G409" s="234"/>
      <c r="H409" s="238">
        <v>3.8999999999999999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148</v>
      </c>
      <c r="AU409" s="244" t="s">
        <v>79</v>
      </c>
      <c r="AV409" s="13" t="s">
        <v>79</v>
      </c>
      <c r="AW409" s="13" t="s">
        <v>32</v>
      </c>
      <c r="AX409" s="13" t="s">
        <v>70</v>
      </c>
      <c r="AY409" s="244" t="s">
        <v>136</v>
      </c>
    </row>
    <row r="410" s="13" customFormat="1">
      <c r="A410" s="13"/>
      <c r="B410" s="233"/>
      <c r="C410" s="234"/>
      <c r="D410" s="235" t="s">
        <v>148</v>
      </c>
      <c r="E410" s="236" t="s">
        <v>19</v>
      </c>
      <c r="F410" s="237" t="s">
        <v>847</v>
      </c>
      <c r="G410" s="234"/>
      <c r="H410" s="238">
        <v>5.0999999999999996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148</v>
      </c>
      <c r="AU410" s="244" t="s">
        <v>79</v>
      </c>
      <c r="AV410" s="13" t="s">
        <v>79</v>
      </c>
      <c r="AW410" s="13" t="s">
        <v>32</v>
      </c>
      <c r="AX410" s="13" t="s">
        <v>70</v>
      </c>
      <c r="AY410" s="244" t="s">
        <v>136</v>
      </c>
    </row>
    <row r="411" s="13" customFormat="1">
      <c r="A411" s="13"/>
      <c r="B411" s="233"/>
      <c r="C411" s="234"/>
      <c r="D411" s="235" t="s">
        <v>148</v>
      </c>
      <c r="E411" s="236" t="s">
        <v>19</v>
      </c>
      <c r="F411" s="237" t="s">
        <v>848</v>
      </c>
      <c r="G411" s="234"/>
      <c r="H411" s="238">
        <v>5.7999999999999998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148</v>
      </c>
      <c r="AU411" s="244" t="s">
        <v>79</v>
      </c>
      <c r="AV411" s="13" t="s">
        <v>79</v>
      </c>
      <c r="AW411" s="13" t="s">
        <v>32</v>
      </c>
      <c r="AX411" s="13" t="s">
        <v>70</v>
      </c>
      <c r="AY411" s="244" t="s">
        <v>136</v>
      </c>
    </row>
    <row r="412" s="14" customFormat="1">
      <c r="A412" s="14"/>
      <c r="B412" s="245"/>
      <c r="C412" s="246"/>
      <c r="D412" s="235" t="s">
        <v>148</v>
      </c>
      <c r="E412" s="247" t="s">
        <v>19</v>
      </c>
      <c r="F412" s="248" t="s">
        <v>152</v>
      </c>
      <c r="G412" s="246"/>
      <c r="H412" s="249">
        <v>39.299999999999997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148</v>
      </c>
      <c r="AU412" s="255" t="s">
        <v>79</v>
      </c>
      <c r="AV412" s="14" t="s">
        <v>144</v>
      </c>
      <c r="AW412" s="14" t="s">
        <v>32</v>
      </c>
      <c r="AX412" s="14" t="s">
        <v>77</v>
      </c>
      <c r="AY412" s="255" t="s">
        <v>136</v>
      </c>
    </row>
    <row r="413" s="2" customFormat="1" ht="16.5" customHeight="1">
      <c r="A413" s="41"/>
      <c r="B413" s="42"/>
      <c r="C413" s="215" t="s">
        <v>849</v>
      </c>
      <c r="D413" s="215" t="s">
        <v>139</v>
      </c>
      <c r="E413" s="216" t="s">
        <v>850</v>
      </c>
      <c r="F413" s="217" t="s">
        <v>851</v>
      </c>
      <c r="G413" s="218" t="s">
        <v>189</v>
      </c>
      <c r="H413" s="219">
        <v>22.600000000000001</v>
      </c>
      <c r="I413" s="220"/>
      <c r="J413" s="221">
        <f>ROUND(I413*H413,2)</f>
        <v>0</v>
      </c>
      <c r="K413" s="217" t="s">
        <v>143</v>
      </c>
      <c r="L413" s="47"/>
      <c r="M413" s="222" t="s">
        <v>19</v>
      </c>
      <c r="N413" s="223" t="s">
        <v>41</v>
      </c>
      <c r="O413" s="87"/>
      <c r="P413" s="224">
        <f>O413*H413</f>
        <v>0</v>
      </c>
      <c r="Q413" s="224">
        <v>0.00027500000000000002</v>
      </c>
      <c r="R413" s="224">
        <f>Q413*H413</f>
        <v>0.0062150000000000009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249</v>
      </c>
      <c r="AT413" s="226" t="s">
        <v>139</v>
      </c>
      <c r="AU413" s="226" t="s">
        <v>79</v>
      </c>
      <c r="AY413" s="20" t="s">
        <v>136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249</v>
      </c>
      <c r="BM413" s="226" t="s">
        <v>852</v>
      </c>
    </row>
    <row r="414" s="2" customFormat="1">
      <c r="A414" s="41"/>
      <c r="B414" s="42"/>
      <c r="C414" s="43"/>
      <c r="D414" s="228" t="s">
        <v>146</v>
      </c>
      <c r="E414" s="43"/>
      <c r="F414" s="229" t="s">
        <v>853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146</v>
      </c>
      <c r="AU414" s="20" t="s">
        <v>79</v>
      </c>
    </row>
    <row r="415" s="15" customFormat="1">
      <c r="A415" s="15"/>
      <c r="B415" s="256"/>
      <c r="C415" s="257"/>
      <c r="D415" s="235" t="s">
        <v>148</v>
      </c>
      <c r="E415" s="258" t="s">
        <v>19</v>
      </c>
      <c r="F415" s="259" t="s">
        <v>854</v>
      </c>
      <c r="G415" s="257"/>
      <c r="H415" s="258" t="s">
        <v>19</v>
      </c>
      <c r="I415" s="260"/>
      <c r="J415" s="257"/>
      <c r="K415" s="257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148</v>
      </c>
      <c r="AU415" s="265" t="s">
        <v>79</v>
      </c>
      <c r="AV415" s="15" t="s">
        <v>77</v>
      </c>
      <c r="AW415" s="15" t="s">
        <v>32</v>
      </c>
      <c r="AX415" s="15" t="s">
        <v>70</v>
      </c>
      <c r="AY415" s="265" t="s">
        <v>136</v>
      </c>
    </row>
    <row r="416" s="13" customFormat="1">
      <c r="A416" s="13"/>
      <c r="B416" s="233"/>
      <c r="C416" s="234"/>
      <c r="D416" s="235" t="s">
        <v>148</v>
      </c>
      <c r="E416" s="236" t="s">
        <v>19</v>
      </c>
      <c r="F416" s="237" t="s">
        <v>855</v>
      </c>
      <c r="G416" s="234"/>
      <c r="H416" s="238">
        <v>1.2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148</v>
      </c>
      <c r="AU416" s="244" t="s">
        <v>79</v>
      </c>
      <c r="AV416" s="13" t="s">
        <v>79</v>
      </c>
      <c r="AW416" s="13" t="s">
        <v>32</v>
      </c>
      <c r="AX416" s="13" t="s">
        <v>70</v>
      </c>
      <c r="AY416" s="244" t="s">
        <v>136</v>
      </c>
    </row>
    <row r="417" s="13" customFormat="1">
      <c r="A417" s="13"/>
      <c r="B417" s="233"/>
      <c r="C417" s="234"/>
      <c r="D417" s="235" t="s">
        <v>148</v>
      </c>
      <c r="E417" s="236" t="s">
        <v>19</v>
      </c>
      <c r="F417" s="237" t="s">
        <v>856</v>
      </c>
      <c r="G417" s="234"/>
      <c r="H417" s="238">
        <v>4.2000000000000002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148</v>
      </c>
      <c r="AU417" s="244" t="s">
        <v>79</v>
      </c>
      <c r="AV417" s="13" t="s">
        <v>79</v>
      </c>
      <c r="AW417" s="13" t="s">
        <v>32</v>
      </c>
      <c r="AX417" s="13" t="s">
        <v>70</v>
      </c>
      <c r="AY417" s="244" t="s">
        <v>136</v>
      </c>
    </row>
    <row r="418" s="13" customFormat="1">
      <c r="A418" s="13"/>
      <c r="B418" s="233"/>
      <c r="C418" s="234"/>
      <c r="D418" s="235" t="s">
        <v>148</v>
      </c>
      <c r="E418" s="236" t="s">
        <v>19</v>
      </c>
      <c r="F418" s="237" t="s">
        <v>857</v>
      </c>
      <c r="G418" s="234"/>
      <c r="H418" s="238">
        <v>16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148</v>
      </c>
      <c r="AU418" s="244" t="s">
        <v>79</v>
      </c>
      <c r="AV418" s="13" t="s">
        <v>79</v>
      </c>
      <c r="AW418" s="13" t="s">
        <v>32</v>
      </c>
      <c r="AX418" s="13" t="s">
        <v>70</v>
      </c>
      <c r="AY418" s="244" t="s">
        <v>136</v>
      </c>
    </row>
    <row r="419" s="13" customFormat="1">
      <c r="A419" s="13"/>
      <c r="B419" s="233"/>
      <c r="C419" s="234"/>
      <c r="D419" s="235" t="s">
        <v>148</v>
      </c>
      <c r="E419" s="236" t="s">
        <v>19</v>
      </c>
      <c r="F419" s="237" t="s">
        <v>858</v>
      </c>
      <c r="G419" s="234"/>
      <c r="H419" s="238">
        <v>1.2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148</v>
      </c>
      <c r="AU419" s="244" t="s">
        <v>79</v>
      </c>
      <c r="AV419" s="13" t="s">
        <v>79</v>
      </c>
      <c r="AW419" s="13" t="s">
        <v>32</v>
      </c>
      <c r="AX419" s="13" t="s">
        <v>70</v>
      </c>
      <c r="AY419" s="244" t="s">
        <v>136</v>
      </c>
    </row>
    <row r="420" s="14" customFormat="1">
      <c r="A420" s="14"/>
      <c r="B420" s="245"/>
      <c r="C420" s="246"/>
      <c r="D420" s="235" t="s">
        <v>148</v>
      </c>
      <c r="E420" s="247" t="s">
        <v>19</v>
      </c>
      <c r="F420" s="248" t="s">
        <v>152</v>
      </c>
      <c r="G420" s="246"/>
      <c r="H420" s="249">
        <v>22.599999999999998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148</v>
      </c>
      <c r="AU420" s="255" t="s">
        <v>79</v>
      </c>
      <c r="AV420" s="14" t="s">
        <v>144</v>
      </c>
      <c r="AW420" s="14" t="s">
        <v>32</v>
      </c>
      <c r="AX420" s="14" t="s">
        <v>77</v>
      </c>
      <c r="AY420" s="255" t="s">
        <v>136</v>
      </c>
    </row>
    <row r="421" s="2" customFormat="1" ht="16.5" customHeight="1">
      <c r="A421" s="41"/>
      <c r="B421" s="42"/>
      <c r="C421" s="215" t="s">
        <v>859</v>
      </c>
      <c r="D421" s="215" t="s">
        <v>139</v>
      </c>
      <c r="E421" s="216" t="s">
        <v>860</v>
      </c>
      <c r="F421" s="217" t="s">
        <v>861</v>
      </c>
      <c r="G421" s="218" t="s">
        <v>284</v>
      </c>
      <c r="H421" s="219">
        <v>21</v>
      </c>
      <c r="I421" s="220"/>
      <c r="J421" s="221">
        <f>ROUND(I421*H421,2)</f>
        <v>0</v>
      </c>
      <c r="K421" s="217" t="s">
        <v>143</v>
      </c>
      <c r="L421" s="47"/>
      <c r="M421" s="222" t="s">
        <v>19</v>
      </c>
      <c r="N421" s="223" t="s">
        <v>41</v>
      </c>
      <c r="O421" s="87"/>
      <c r="P421" s="224">
        <f>O421*H421</f>
        <v>0</v>
      </c>
      <c r="Q421" s="224">
        <v>0.00021000000000000001</v>
      </c>
      <c r="R421" s="224">
        <f>Q421*H421</f>
        <v>0.0044099999999999999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249</v>
      </c>
      <c r="AT421" s="226" t="s">
        <v>139</v>
      </c>
      <c r="AU421" s="226" t="s">
        <v>79</v>
      </c>
      <c r="AY421" s="20" t="s">
        <v>136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249</v>
      </c>
      <c r="BM421" s="226" t="s">
        <v>862</v>
      </c>
    </row>
    <row r="422" s="2" customFormat="1">
      <c r="A422" s="41"/>
      <c r="B422" s="42"/>
      <c r="C422" s="43"/>
      <c r="D422" s="228" t="s">
        <v>146</v>
      </c>
      <c r="E422" s="43"/>
      <c r="F422" s="229" t="s">
        <v>863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146</v>
      </c>
      <c r="AU422" s="20" t="s">
        <v>79</v>
      </c>
    </row>
    <row r="423" s="15" customFormat="1">
      <c r="A423" s="15"/>
      <c r="B423" s="256"/>
      <c r="C423" s="257"/>
      <c r="D423" s="235" t="s">
        <v>148</v>
      </c>
      <c r="E423" s="258" t="s">
        <v>19</v>
      </c>
      <c r="F423" s="259" t="s">
        <v>854</v>
      </c>
      <c r="G423" s="257"/>
      <c r="H423" s="258" t="s">
        <v>19</v>
      </c>
      <c r="I423" s="260"/>
      <c r="J423" s="257"/>
      <c r="K423" s="257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148</v>
      </c>
      <c r="AU423" s="265" t="s">
        <v>79</v>
      </c>
      <c r="AV423" s="15" t="s">
        <v>77</v>
      </c>
      <c r="AW423" s="15" t="s">
        <v>32</v>
      </c>
      <c r="AX423" s="15" t="s">
        <v>70</v>
      </c>
      <c r="AY423" s="265" t="s">
        <v>136</v>
      </c>
    </row>
    <row r="424" s="13" customFormat="1">
      <c r="A424" s="13"/>
      <c r="B424" s="233"/>
      <c r="C424" s="234"/>
      <c r="D424" s="235" t="s">
        <v>148</v>
      </c>
      <c r="E424" s="236" t="s">
        <v>19</v>
      </c>
      <c r="F424" s="237" t="s">
        <v>864</v>
      </c>
      <c r="G424" s="234"/>
      <c r="H424" s="238">
        <v>4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148</v>
      </c>
      <c r="AU424" s="244" t="s">
        <v>79</v>
      </c>
      <c r="AV424" s="13" t="s">
        <v>79</v>
      </c>
      <c r="AW424" s="13" t="s">
        <v>32</v>
      </c>
      <c r="AX424" s="13" t="s">
        <v>70</v>
      </c>
      <c r="AY424" s="244" t="s">
        <v>136</v>
      </c>
    </row>
    <row r="425" s="13" customFormat="1">
      <c r="A425" s="13"/>
      <c r="B425" s="233"/>
      <c r="C425" s="234"/>
      <c r="D425" s="235" t="s">
        <v>148</v>
      </c>
      <c r="E425" s="236" t="s">
        <v>19</v>
      </c>
      <c r="F425" s="237" t="s">
        <v>865</v>
      </c>
      <c r="G425" s="234"/>
      <c r="H425" s="238">
        <v>9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148</v>
      </c>
      <c r="AU425" s="244" t="s">
        <v>79</v>
      </c>
      <c r="AV425" s="13" t="s">
        <v>79</v>
      </c>
      <c r="AW425" s="13" t="s">
        <v>32</v>
      </c>
      <c r="AX425" s="13" t="s">
        <v>70</v>
      </c>
      <c r="AY425" s="244" t="s">
        <v>136</v>
      </c>
    </row>
    <row r="426" s="13" customFormat="1">
      <c r="A426" s="13"/>
      <c r="B426" s="233"/>
      <c r="C426" s="234"/>
      <c r="D426" s="235" t="s">
        <v>148</v>
      </c>
      <c r="E426" s="236" t="s">
        <v>19</v>
      </c>
      <c r="F426" s="237" t="s">
        <v>866</v>
      </c>
      <c r="G426" s="234"/>
      <c r="H426" s="238">
        <v>4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148</v>
      </c>
      <c r="AU426" s="244" t="s">
        <v>79</v>
      </c>
      <c r="AV426" s="13" t="s">
        <v>79</v>
      </c>
      <c r="AW426" s="13" t="s">
        <v>32</v>
      </c>
      <c r="AX426" s="13" t="s">
        <v>70</v>
      </c>
      <c r="AY426" s="244" t="s">
        <v>136</v>
      </c>
    </row>
    <row r="427" s="13" customFormat="1">
      <c r="A427" s="13"/>
      <c r="B427" s="233"/>
      <c r="C427" s="234"/>
      <c r="D427" s="235" t="s">
        <v>148</v>
      </c>
      <c r="E427" s="236" t="s">
        <v>19</v>
      </c>
      <c r="F427" s="237" t="s">
        <v>867</v>
      </c>
      <c r="G427" s="234"/>
      <c r="H427" s="238">
        <v>4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148</v>
      </c>
      <c r="AU427" s="244" t="s">
        <v>79</v>
      </c>
      <c r="AV427" s="13" t="s">
        <v>79</v>
      </c>
      <c r="AW427" s="13" t="s">
        <v>32</v>
      </c>
      <c r="AX427" s="13" t="s">
        <v>70</v>
      </c>
      <c r="AY427" s="244" t="s">
        <v>136</v>
      </c>
    </row>
    <row r="428" s="14" customFormat="1">
      <c r="A428" s="14"/>
      <c r="B428" s="245"/>
      <c r="C428" s="246"/>
      <c r="D428" s="235" t="s">
        <v>148</v>
      </c>
      <c r="E428" s="247" t="s">
        <v>19</v>
      </c>
      <c r="F428" s="248" t="s">
        <v>152</v>
      </c>
      <c r="G428" s="246"/>
      <c r="H428" s="249">
        <v>21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148</v>
      </c>
      <c r="AU428" s="255" t="s">
        <v>79</v>
      </c>
      <c r="AV428" s="14" t="s">
        <v>144</v>
      </c>
      <c r="AW428" s="14" t="s">
        <v>32</v>
      </c>
      <c r="AX428" s="14" t="s">
        <v>77</v>
      </c>
      <c r="AY428" s="255" t="s">
        <v>136</v>
      </c>
    </row>
    <row r="429" s="2" customFormat="1" ht="16.5" customHeight="1">
      <c r="A429" s="41"/>
      <c r="B429" s="42"/>
      <c r="C429" s="215" t="s">
        <v>868</v>
      </c>
      <c r="D429" s="215" t="s">
        <v>139</v>
      </c>
      <c r="E429" s="216" t="s">
        <v>869</v>
      </c>
      <c r="F429" s="217" t="s">
        <v>870</v>
      </c>
      <c r="G429" s="218" t="s">
        <v>284</v>
      </c>
      <c r="H429" s="219">
        <v>4</v>
      </c>
      <c r="I429" s="220"/>
      <c r="J429" s="221">
        <f>ROUND(I429*H429,2)</f>
        <v>0</v>
      </c>
      <c r="K429" s="217" t="s">
        <v>143</v>
      </c>
      <c r="L429" s="47"/>
      <c r="M429" s="222" t="s">
        <v>19</v>
      </c>
      <c r="N429" s="223" t="s">
        <v>41</v>
      </c>
      <c r="O429" s="87"/>
      <c r="P429" s="224">
        <f>O429*H429</f>
        <v>0</v>
      </c>
      <c r="Q429" s="224">
        <v>0.00020000000000000001</v>
      </c>
      <c r="R429" s="224">
        <f>Q429*H429</f>
        <v>0.00080000000000000004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249</v>
      </c>
      <c r="AT429" s="226" t="s">
        <v>139</v>
      </c>
      <c r="AU429" s="226" t="s">
        <v>79</v>
      </c>
      <c r="AY429" s="20" t="s">
        <v>136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249</v>
      </c>
      <c r="BM429" s="226" t="s">
        <v>871</v>
      </c>
    </row>
    <row r="430" s="2" customFormat="1">
      <c r="A430" s="41"/>
      <c r="B430" s="42"/>
      <c r="C430" s="43"/>
      <c r="D430" s="228" t="s">
        <v>146</v>
      </c>
      <c r="E430" s="43"/>
      <c r="F430" s="229" t="s">
        <v>872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146</v>
      </c>
      <c r="AU430" s="20" t="s">
        <v>79</v>
      </c>
    </row>
    <row r="431" s="15" customFormat="1">
      <c r="A431" s="15"/>
      <c r="B431" s="256"/>
      <c r="C431" s="257"/>
      <c r="D431" s="235" t="s">
        <v>148</v>
      </c>
      <c r="E431" s="258" t="s">
        <v>19</v>
      </c>
      <c r="F431" s="259" t="s">
        <v>854</v>
      </c>
      <c r="G431" s="257"/>
      <c r="H431" s="258" t="s">
        <v>19</v>
      </c>
      <c r="I431" s="260"/>
      <c r="J431" s="257"/>
      <c r="K431" s="257"/>
      <c r="L431" s="261"/>
      <c r="M431" s="262"/>
      <c r="N431" s="263"/>
      <c r="O431" s="263"/>
      <c r="P431" s="263"/>
      <c r="Q431" s="263"/>
      <c r="R431" s="263"/>
      <c r="S431" s="263"/>
      <c r="T431" s="26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5" t="s">
        <v>148</v>
      </c>
      <c r="AU431" s="265" t="s">
        <v>79</v>
      </c>
      <c r="AV431" s="15" t="s">
        <v>77</v>
      </c>
      <c r="AW431" s="15" t="s">
        <v>32</v>
      </c>
      <c r="AX431" s="15" t="s">
        <v>70</v>
      </c>
      <c r="AY431" s="265" t="s">
        <v>136</v>
      </c>
    </row>
    <row r="432" s="13" customFormat="1">
      <c r="A432" s="13"/>
      <c r="B432" s="233"/>
      <c r="C432" s="234"/>
      <c r="D432" s="235" t="s">
        <v>148</v>
      </c>
      <c r="E432" s="236" t="s">
        <v>19</v>
      </c>
      <c r="F432" s="237" t="s">
        <v>873</v>
      </c>
      <c r="G432" s="234"/>
      <c r="H432" s="238">
        <v>0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148</v>
      </c>
      <c r="AU432" s="244" t="s">
        <v>79</v>
      </c>
      <c r="AV432" s="13" t="s">
        <v>79</v>
      </c>
      <c r="AW432" s="13" t="s">
        <v>32</v>
      </c>
      <c r="AX432" s="13" t="s">
        <v>70</v>
      </c>
      <c r="AY432" s="244" t="s">
        <v>136</v>
      </c>
    </row>
    <row r="433" s="13" customFormat="1">
      <c r="A433" s="13"/>
      <c r="B433" s="233"/>
      <c r="C433" s="234"/>
      <c r="D433" s="235" t="s">
        <v>148</v>
      </c>
      <c r="E433" s="236" t="s">
        <v>19</v>
      </c>
      <c r="F433" s="237" t="s">
        <v>874</v>
      </c>
      <c r="G433" s="234"/>
      <c r="H433" s="238">
        <v>4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148</v>
      </c>
      <c r="AU433" s="244" t="s">
        <v>79</v>
      </c>
      <c r="AV433" s="13" t="s">
        <v>79</v>
      </c>
      <c r="AW433" s="13" t="s">
        <v>32</v>
      </c>
      <c r="AX433" s="13" t="s">
        <v>70</v>
      </c>
      <c r="AY433" s="244" t="s">
        <v>136</v>
      </c>
    </row>
    <row r="434" s="13" customFormat="1">
      <c r="A434" s="13"/>
      <c r="B434" s="233"/>
      <c r="C434" s="234"/>
      <c r="D434" s="235" t="s">
        <v>148</v>
      </c>
      <c r="E434" s="236" t="s">
        <v>19</v>
      </c>
      <c r="F434" s="237" t="s">
        <v>333</v>
      </c>
      <c r="G434" s="234"/>
      <c r="H434" s="238">
        <v>0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148</v>
      </c>
      <c r="AU434" s="244" t="s">
        <v>79</v>
      </c>
      <c r="AV434" s="13" t="s">
        <v>79</v>
      </c>
      <c r="AW434" s="13" t="s">
        <v>32</v>
      </c>
      <c r="AX434" s="13" t="s">
        <v>70</v>
      </c>
      <c r="AY434" s="244" t="s">
        <v>136</v>
      </c>
    </row>
    <row r="435" s="13" customFormat="1">
      <c r="A435" s="13"/>
      <c r="B435" s="233"/>
      <c r="C435" s="234"/>
      <c r="D435" s="235" t="s">
        <v>148</v>
      </c>
      <c r="E435" s="236" t="s">
        <v>19</v>
      </c>
      <c r="F435" s="237" t="s">
        <v>875</v>
      </c>
      <c r="G435" s="234"/>
      <c r="H435" s="238">
        <v>0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148</v>
      </c>
      <c r="AU435" s="244" t="s">
        <v>79</v>
      </c>
      <c r="AV435" s="13" t="s">
        <v>79</v>
      </c>
      <c r="AW435" s="13" t="s">
        <v>32</v>
      </c>
      <c r="AX435" s="13" t="s">
        <v>70</v>
      </c>
      <c r="AY435" s="244" t="s">
        <v>136</v>
      </c>
    </row>
    <row r="436" s="14" customFormat="1">
      <c r="A436" s="14"/>
      <c r="B436" s="245"/>
      <c r="C436" s="246"/>
      <c r="D436" s="235" t="s">
        <v>148</v>
      </c>
      <c r="E436" s="247" t="s">
        <v>19</v>
      </c>
      <c r="F436" s="248" t="s">
        <v>152</v>
      </c>
      <c r="G436" s="246"/>
      <c r="H436" s="249">
        <v>4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148</v>
      </c>
      <c r="AU436" s="255" t="s">
        <v>79</v>
      </c>
      <c r="AV436" s="14" t="s">
        <v>144</v>
      </c>
      <c r="AW436" s="14" t="s">
        <v>32</v>
      </c>
      <c r="AX436" s="14" t="s">
        <v>77</v>
      </c>
      <c r="AY436" s="255" t="s">
        <v>136</v>
      </c>
    </row>
    <row r="437" s="2" customFormat="1" ht="16.5" customHeight="1">
      <c r="A437" s="41"/>
      <c r="B437" s="42"/>
      <c r="C437" s="215" t="s">
        <v>876</v>
      </c>
      <c r="D437" s="215" t="s">
        <v>139</v>
      </c>
      <c r="E437" s="216" t="s">
        <v>877</v>
      </c>
      <c r="F437" s="217" t="s">
        <v>878</v>
      </c>
      <c r="G437" s="218" t="s">
        <v>189</v>
      </c>
      <c r="H437" s="219">
        <v>41</v>
      </c>
      <c r="I437" s="220"/>
      <c r="J437" s="221">
        <f>ROUND(I437*H437,2)</f>
        <v>0</v>
      </c>
      <c r="K437" s="217" t="s">
        <v>143</v>
      </c>
      <c r="L437" s="47"/>
      <c r="M437" s="222" t="s">
        <v>19</v>
      </c>
      <c r="N437" s="223" t="s">
        <v>41</v>
      </c>
      <c r="O437" s="87"/>
      <c r="P437" s="224">
        <f>O437*H437</f>
        <v>0</v>
      </c>
      <c r="Q437" s="224">
        <v>0.0014245</v>
      </c>
      <c r="R437" s="224">
        <f>Q437*H437</f>
        <v>0.058404499999999998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249</v>
      </c>
      <c r="AT437" s="226" t="s">
        <v>139</v>
      </c>
      <c r="AU437" s="226" t="s">
        <v>79</v>
      </c>
      <c r="AY437" s="20" t="s">
        <v>136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249</v>
      </c>
      <c r="BM437" s="226" t="s">
        <v>879</v>
      </c>
    </row>
    <row r="438" s="2" customFormat="1">
      <c r="A438" s="41"/>
      <c r="B438" s="42"/>
      <c r="C438" s="43"/>
      <c r="D438" s="228" t="s">
        <v>146</v>
      </c>
      <c r="E438" s="43"/>
      <c r="F438" s="229" t="s">
        <v>880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146</v>
      </c>
      <c r="AU438" s="20" t="s">
        <v>79</v>
      </c>
    </row>
    <row r="439" s="15" customFormat="1">
      <c r="A439" s="15"/>
      <c r="B439" s="256"/>
      <c r="C439" s="257"/>
      <c r="D439" s="235" t="s">
        <v>148</v>
      </c>
      <c r="E439" s="258" t="s">
        <v>19</v>
      </c>
      <c r="F439" s="259" t="s">
        <v>854</v>
      </c>
      <c r="G439" s="257"/>
      <c r="H439" s="258" t="s">
        <v>19</v>
      </c>
      <c r="I439" s="260"/>
      <c r="J439" s="257"/>
      <c r="K439" s="257"/>
      <c r="L439" s="261"/>
      <c r="M439" s="262"/>
      <c r="N439" s="263"/>
      <c r="O439" s="263"/>
      <c r="P439" s="263"/>
      <c r="Q439" s="263"/>
      <c r="R439" s="263"/>
      <c r="S439" s="263"/>
      <c r="T439" s="26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5" t="s">
        <v>148</v>
      </c>
      <c r="AU439" s="265" t="s">
        <v>79</v>
      </c>
      <c r="AV439" s="15" t="s">
        <v>77</v>
      </c>
      <c r="AW439" s="15" t="s">
        <v>32</v>
      </c>
      <c r="AX439" s="15" t="s">
        <v>70</v>
      </c>
      <c r="AY439" s="265" t="s">
        <v>136</v>
      </c>
    </row>
    <row r="440" s="13" customFormat="1">
      <c r="A440" s="13"/>
      <c r="B440" s="233"/>
      <c r="C440" s="234"/>
      <c r="D440" s="235" t="s">
        <v>148</v>
      </c>
      <c r="E440" s="236" t="s">
        <v>19</v>
      </c>
      <c r="F440" s="237" t="s">
        <v>881</v>
      </c>
      <c r="G440" s="234"/>
      <c r="H440" s="238">
        <v>11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148</v>
      </c>
      <c r="AU440" s="244" t="s">
        <v>79</v>
      </c>
      <c r="AV440" s="13" t="s">
        <v>79</v>
      </c>
      <c r="AW440" s="13" t="s">
        <v>32</v>
      </c>
      <c r="AX440" s="13" t="s">
        <v>70</v>
      </c>
      <c r="AY440" s="244" t="s">
        <v>136</v>
      </c>
    </row>
    <row r="441" s="13" customFormat="1">
      <c r="A441" s="13"/>
      <c r="B441" s="233"/>
      <c r="C441" s="234"/>
      <c r="D441" s="235" t="s">
        <v>148</v>
      </c>
      <c r="E441" s="236" t="s">
        <v>19</v>
      </c>
      <c r="F441" s="237" t="s">
        <v>645</v>
      </c>
      <c r="G441" s="234"/>
      <c r="H441" s="238">
        <v>17.800000000000001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148</v>
      </c>
      <c r="AU441" s="244" t="s">
        <v>79</v>
      </c>
      <c r="AV441" s="13" t="s">
        <v>79</v>
      </c>
      <c r="AW441" s="13" t="s">
        <v>32</v>
      </c>
      <c r="AX441" s="13" t="s">
        <v>70</v>
      </c>
      <c r="AY441" s="244" t="s">
        <v>136</v>
      </c>
    </row>
    <row r="442" s="13" customFormat="1">
      <c r="A442" s="13"/>
      <c r="B442" s="233"/>
      <c r="C442" s="234"/>
      <c r="D442" s="235" t="s">
        <v>148</v>
      </c>
      <c r="E442" s="236" t="s">
        <v>19</v>
      </c>
      <c r="F442" s="237" t="s">
        <v>882</v>
      </c>
      <c r="G442" s="234"/>
      <c r="H442" s="238">
        <v>4.5999999999999996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148</v>
      </c>
      <c r="AU442" s="244" t="s">
        <v>79</v>
      </c>
      <c r="AV442" s="13" t="s">
        <v>79</v>
      </c>
      <c r="AW442" s="13" t="s">
        <v>32</v>
      </c>
      <c r="AX442" s="13" t="s">
        <v>70</v>
      </c>
      <c r="AY442" s="244" t="s">
        <v>136</v>
      </c>
    </row>
    <row r="443" s="13" customFormat="1">
      <c r="A443" s="13"/>
      <c r="B443" s="233"/>
      <c r="C443" s="234"/>
      <c r="D443" s="235" t="s">
        <v>148</v>
      </c>
      <c r="E443" s="236" t="s">
        <v>19</v>
      </c>
      <c r="F443" s="237" t="s">
        <v>647</v>
      </c>
      <c r="G443" s="234"/>
      <c r="H443" s="238">
        <v>7.5999999999999996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148</v>
      </c>
      <c r="AU443" s="244" t="s">
        <v>79</v>
      </c>
      <c r="AV443" s="13" t="s">
        <v>79</v>
      </c>
      <c r="AW443" s="13" t="s">
        <v>32</v>
      </c>
      <c r="AX443" s="13" t="s">
        <v>70</v>
      </c>
      <c r="AY443" s="244" t="s">
        <v>136</v>
      </c>
    </row>
    <row r="444" s="14" customFormat="1">
      <c r="A444" s="14"/>
      <c r="B444" s="245"/>
      <c r="C444" s="246"/>
      <c r="D444" s="235" t="s">
        <v>148</v>
      </c>
      <c r="E444" s="247" t="s">
        <v>19</v>
      </c>
      <c r="F444" s="248" t="s">
        <v>152</v>
      </c>
      <c r="G444" s="246"/>
      <c r="H444" s="249">
        <v>41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148</v>
      </c>
      <c r="AU444" s="255" t="s">
        <v>79</v>
      </c>
      <c r="AV444" s="14" t="s">
        <v>144</v>
      </c>
      <c r="AW444" s="14" t="s">
        <v>32</v>
      </c>
      <c r="AX444" s="14" t="s">
        <v>77</v>
      </c>
      <c r="AY444" s="255" t="s">
        <v>136</v>
      </c>
    </row>
    <row r="445" s="2" customFormat="1" ht="16.5" customHeight="1">
      <c r="A445" s="41"/>
      <c r="B445" s="42"/>
      <c r="C445" s="215" t="s">
        <v>883</v>
      </c>
      <c r="D445" s="215" t="s">
        <v>139</v>
      </c>
      <c r="E445" s="216" t="s">
        <v>884</v>
      </c>
      <c r="F445" s="217" t="s">
        <v>885</v>
      </c>
      <c r="G445" s="218" t="s">
        <v>142</v>
      </c>
      <c r="H445" s="219">
        <v>27.300000000000001</v>
      </c>
      <c r="I445" s="220"/>
      <c r="J445" s="221">
        <f>ROUND(I445*H445,2)</f>
        <v>0</v>
      </c>
      <c r="K445" s="217" t="s">
        <v>143</v>
      </c>
      <c r="L445" s="47"/>
      <c r="M445" s="222" t="s">
        <v>19</v>
      </c>
      <c r="N445" s="223" t="s">
        <v>41</v>
      </c>
      <c r="O445" s="87"/>
      <c r="P445" s="224">
        <f>O445*H445</f>
        <v>0</v>
      </c>
      <c r="Q445" s="224">
        <v>4.5000000000000003E-05</v>
      </c>
      <c r="R445" s="224">
        <f>Q445*H445</f>
        <v>0.0012285000000000002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249</v>
      </c>
      <c r="AT445" s="226" t="s">
        <v>139</v>
      </c>
      <c r="AU445" s="226" t="s">
        <v>79</v>
      </c>
      <c r="AY445" s="20" t="s">
        <v>136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249</v>
      </c>
      <c r="BM445" s="226" t="s">
        <v>886</v>
      </c>
    </row>
    <row r="446" s="2" customFormat="1">
      <c r="A446" s="41"/>
      <c r="B446" s="42"/>
      <c r="C446" s="43"/>
      <c r="D446" s="228" t="s">
        <v>146</v>
      </c>
      <c r="E446" s="43"/>
      <c r="F446" s="229" t="s">
        <v>887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146</v>
      </c>
      <c r="AU446" s="20" t="s">
        <v>79</v>
      </c>
    </row>
    <row r="447" s="2" customFormat="1" ht="24.15" customHeight="1">
      <c r="A447" s="41"/>
      <c r="B447" s="42"/>
      <c r="C447" s="215" t="s">
        <v>888</v>
      </c>
      <c r="D447" s="215" t="s">
        <v>139</v>
      </c>
      <c r="E447" s="216" t="s">
        <v>889</v>
      </c>
      <c r="F447" s="217" t="s">
        <v>890</v>
      </c>
      <c r="G447" s="218" t="s">
        <v>221</v>
      </c>
      <c r="H447" s="219">
        <v>1.379</v>
      </c>
      <c r="I447" s="220"/>
      <c r="J447" s="221">
        <f>ROUND(I447*H447,2)</f>
        <v>0</v>
      </c>
      <c r="K447" s="217" t="s">
        <v>143</v>
      </c>
      <c r="L447" s="47"/>
      <c r="M447" s="222" t="s">
        <v>19</v>
      </c>
      <c r="N447" s="223" t="s">
        <v>41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249</v>
      </c>
      <c r="AT447" s="226" t="s">
        <v>139</v>
      </c>
      <c r="AU447" s="226" t="s">
        <v>79</v>
      </c>
      <c r="AY447" s="20" t="s">
        <v>136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77</v>
      </c>
      <c r="BK447" s="227">
        <f>ROUND(I447*H447,2)</f>
        <v>0</v>
      </c>
      <c r="BL447" s="20" t="s">
        <v>249</v>
      </c>
      <c r="BM447" s="226" t="s">
        <v>891</v>
      </c>
    </row>
    <row r="448" s="2" customFormat="1">
      <c r="A448" s="41"/>
      <c r="B448" s="42"/>
      <c r="C448" s="43"/>
      <c r="D448" s="228" t="s">
        <v>146</v>
      </c>
      <c r="E448" s="43"/>
      <c r="F448" s="229" t="s">
        <v>892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146</v>
      </c>
      <c r="AU448" s="20" t="s">
        <v>79</v>
      </c>
    </row>
    <row r="449" s="12" customFormat="1" ht="22.8" customHeight="1">
      <c r="A449" s="12"/>
      <c r="B449" s="199"/>
      <c r="C449" s="200"/>
      <c r="D449" s="201" t="s">
        <v>69</v>
      </c>
      <c r="E449" s="213" t="s">
        <v>344</v>
      </c>
      <c r="F449" s="213" t="s">
        <v>345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SUM(P450:P483)</f>
        <v>0</v>
      </c>
      <c r="Q449" s="207"/>
      <c r="R449" s="208">
        <f>SUM(R450:R483)</f>
        <v>2.030747318</v>
      </c>
      <c r="S449" s="207"/>
      <c r="T449" s="209">
        <f>SUM(T450:T483)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79</v>
      </c>
      <c r="AT449" s="211" t="s">
        <v>69</v>
      </c>
      <c r="AU449" s="211" t="s">
        <v>77</v>
      </c>
      <c r="AY449" s="210" t="s">
        <v>136</v>
      </c>
      <c r="BK449" s="212">
        <f>SUM(BK450:BK483)</f>
        <v>0</v>
      </c>
    </row>
    <row r="450" s="2" customFormat="1" ht="24.15" customHeight="1">
      <c r="A450" s="41"/>
      <c r="B450" s="42"/>
      <c r="C450" s="215" t="s">
        <v>893</v>
      </c>
      <c r="D450" s="215" t="s">
        <v>139</v>
      </c>
      <c r="E450" s="216" t="s">
        <v>894</v>
      </c>
      <c r="F450" s="217" t="s">
        <v>895</v>
      </c>
      <c r="G450" s="218" t="s">
        <v>142</v>
      </c>
      <c r="H450" s="219">
        <v>101</v>
      </c>
      <c r="I450" s="220"/>
      <c r="J450" s="221">
        <f>ROUND(I450*H450,2)</f>
        <v>0</v>
      </c>
      <c r="K450" s="217" t="s">
        <v>143</v>
      </c>
      <c r="L450" s="47"/>
      <c r="M450" s="222" t="s">
        <v>19</v>
      </c>
      <c r="N450" s="223" t="s">
        <v>41</v>
      </c>
      <c r="O450" s="87"/>
      <c r="P450" s="224">
        <f>O450*H450</f>
        <v>0</v>
      </c>
      <c r="Q450" s="224">
        <v>7.6799999999999999E-07</v>
      </c>
      <c r="R450" s="224">
        <f>Q450*H450</f>
        <v>7.7568E-05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249</v>
      </c>
      <c r="AT450" s="226" t="s">
        <v>139</v>
      </c>
      <c r="AU450" s="226" t="s">
        <v>79</v>
      </c>
      <c r="AY450" s="20" t="s">
        <v>136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249</v>
      </c>
      <c r="BM450" s="226" t="s">
        <v>896</v>
      </c>
    </row>
    <row r="451" s="2" customFormat="1">
      <c r="A451" s="41"/>
      <c r="B451" s="42"/>
      <c r="C451" s="43"/>
      <c r="D451" s="228" t="s">
        <v>146</v>
      </c>
      <c r="E451" s="43"/>
      <c r="F451" s="229" t="s">
        <v>897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146</v>
      </c>
      <c r="AU451" s="20" t="s">
        <v>79</v>
      </c>
    </row>
    <row r="452" s="2" customFormat="1" ht="16.5" customHeight="1">
      <c r="A452" s="41"/>
      <c r="B452" s="42"/>
      <c r="C452" s="215" t="s">
        <v>898</v>
      </c>
      <c r="D452" s="215" t="s">
        <v>139</v>
      </c>
      <c r="E452" s="216" t="s">
        <v>899</v>
      </c>
      <c r="F452" s="217" t="s">
        <v>900</v>
      </c>
      <c r="G452" s="218" t="s">
        <v>142</v>
      </c>
      <c r="H452" s="219">
        <v>101</v>
      </c>
      <c r="I452" s="220"/>
      <c r="J452" s="221">
        <f>ROUND(I452*H452,2)</f>
        <v>0</v>
      </c>
      <c r="K452" s="217" t="s">
        <v>143</v>
      </c>
      <c r="L452" s="47"/>
      <c r="M452" s="222" t="s">
        <v>19</v>
      </c>
      <c r="N452" s="223" t="s">
        <v>41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249</v>
      </c>
      <c r="AT452" s="226" t="s">
        <v>139</v>
      </c>
      <c r="AU452" s="226" t="s">
        <v>79</v>
      </c>
      <c r="AY452" s="20" t="s">
        <v>136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249</v>
      </c>
      <c r="BM452" s="226" t="s">
        <v>901</v>
      </c>
    </row>
    <row r="453" s="2" customFormat="1">
      <c r="A453" s="41"/>
      <c r="B453" s="42"/>
      <c r="C453" s="43"/>
      <c r="D453" s="228" t="s">
        <v>146</v>
      </c>
      <c r="E453" s="43"/>
      <c r="F453" s="229" t="s">
        <v>902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146</v>
      </c>
      <c r="AU453" s="20" t="s">
        <v>79</v>
      </c>
    </row>
    <row r="454" s="2" customFormat="1" ht="16.5" customHeight="1">
      <c r="A454" s="41"/>
      <c r="B454" s="42"/>
      <c r="C454" s="215" t="s">
        <v>903</v>
      </c>
      <c r="D454" s="215" t="s">
        <v>139</v>
      </c>
      <c r="E454" s="216" t="s">
        <v>904</v>
      </c>
      <c r="F454" s="217" t="s">
        <v>905</v>
      </c>
      <c r="G454" s="218" t="s">
        <v>142</v>
      </c>
      <c r="H454" s="219">
        <v>101</v>
      </c>
      <c r="I454" s="220"/>
      <c r="J454" s="221">
        <f>ROUND(I454*H454,2)</f>
        <v>0</v>
      </c>
      <c r="K454" s="217" t="s">
        <v>143</v>
      </c>
      <c r="L454" s="47"/>
      <c r="M454" s="222" t="s">
        <v>19</v>
      </c>
      <c r="N454" s="223" t="s">
        <v>41</v>
      </c>
      <c r="O454" s="87"/>
      <c r="P454" s="224">
        <f>O454*H454</f>
        <v>0</v>
      </c>
      <c r="Q454" s="224">
        <v>3.3000000000000003E-05</v>
      </c>
      <c r="R454" s="224">
        <f>Q454*H454</f>
        <v>0.0033330000000000005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249</v>
      </c>
      <c r="AT454" s="226" t="s">
        <v>139</v>
      </c>
      <c r="AU454" s="226" t="s">
        <v>79</v>
      </c>
      <c r="AY454" s="20" t="s">
        <v>136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249</v>
      </c>
      <c r="BM454" s="226" t="s">
        <v>906</v>
      </c>
    </row>
    <row r="455" s="2" customFormat="1">
      <c r="A455" s="41"/>
      <c r="B455" s="42"/>
      <c r="C455" s="43"/>
      <c r="D455" s="228" t="s">
        <v>146</v>
      </c>
      <c r="E455" s="43"/>
      <c r="F455" s="229" t="s">
        <v>907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146</v>
      </c>
      <c r="AU455" s="20" t="s">
        <v>79</v>
      </c>
    </row>
    <row r="456" s="2" customFormat="1" ht="24.15" customHeight="1">
      <c r="A456" s="41"/>
      <c r="B456" s="42"/>
      <c r="C456" s="215" t="s">
        <v>908</v>
      </c>
      <c r="D456" s="215" t="s">
        <v>139</v>
      </c>
      <c r="E456" s="216" t="s">
        <v>909</v>
      </c>
      <c r="F456" s="217" t="s">
        <v>910</v>
      </c>
      <c r="G456" s="218" t="s">
        <v>142</v>
      </c>
      <c r="H456" s="219">
        <v>101</v>
      </c>
      <c r="I456" s="220"/>
      <c r="J456" s="221">
        <f>ROUND(I456*H456,2)</f>
        <v>0</v>
      </c>
      <c r="K456" s="217" t="s">
        <v>143</v>
      </c>
      <c r="L456" s="47"/>
      <c r="M456" s="222" t="s">
        <v>19</v>
      </c>
      <c r="N456" s="223" t="s">
        <v>41</v>
      </c>
      <c r="O456" s="87"/>
      <c r="P456" s="224">
        <f>O456*H456</f>
        <v>0</v>
      </c>
      <c r="Q456" s="224">
        <v>0.014999999999999999</v>
      </c>
      <c r="R456" s="224">
        <f>Q456*H456</f>
        <v>1.5149999999999999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249</v>
      </c>
      <c r="AT456" s="226" t="s">
        <v>139</v>
      </c>
      <c r="AU456" s="226" t="s">
        <v>79</v>
      </c>
      <c r="AY456" s="20" t="s">
        <v>136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249</v>
      </c>
      <c r="BM456" s="226" t="s">
        <v>911</v>
      </c>
    </row>
    <row r="457" s="2" customFormat="1">
      <c r="A457" s="41"/>
      <c r="B457" s="42"/>
      <c r="C457" s="43"/>
      <c r="D457" s="228" t="s">
        <v>146</v>
      </c>
      <c r="E457" s="43"/>
      <c r="F457" s="229" t="s">
        <v>912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146</v>
      </c>
      <c r="AU457" s="20" t="s">
        <v>79</v>
      </c>
    </row>
    <row r="458" s="2" customFormat="1" ht="16.5" customHeight="1">
      <c r="A458" s="41"/>
      <c r="B458" s="42"/>
      <c r="C458" s="215" t="s">
        <v>913</v>
      </c>
      <c r="D458" s="215" t="s">
        <v>139</v>
      </c>
      <c r="E458" s="216" t="s">
        <v>914</v>
      </c>
      <c r="F458" s="217" t="s">
        <v>915</v>
      </c>
      <c r="G458" s="218" t="s">
        <v>142</v>
      </c>
      <c r="H458" s="219">
        <v>101</v>
      </c>
      <c r="I458" s="220"/>
      <c r="J458" s="221">
        <f>ROUND(I458*H458,2)</f>
        <v>0</v>
      </c>
      <c r="K458" s="217" t="s">
        <v>143</v>
      </c>
      <c r="L458" s="47"/>
      <c r="M458" s="222" t="s">
        <v>19</v>
      </c>
      <c r="N458" s="223" t="s">
        <v>41</v>
      </c>
      <c r="O458" s="87"/>
      <c r="P458" s="224">
        <f>O458*H458</f>
        <v>0</v>
      </c>
      <c r="Q458" s="224">
        <v>0.00029999999999999997</v>
      </c>
      <c r="R458" s="224">
        <f>Q458*H458</f>
        <v>0.030299999999999997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249</v>
      </c>
      <c r="AT458" s="226" t="s">
        <v>139</v>
      </c>
      <c r="AU458" s="226" t="s">
        <v>79</v>
      </c>
      <c r="AY458" s="20" t="s">
        <v>136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249</v>
      </c>
      <c r="BM458" s="226" t="s">
        <v>916</v>
      </c>
    </row>
    <row r="459" s="2" customFormat="1">
      <c r="A459" s="41"/>
      <c r="B459" s="42"/>
      <c r="C459" s="43"/>
      <c r="D459" s="228" t="s">
        <v>146</v>
      </c>
      <c r="E459" s="43"/>
      <c r="F459" s="229" t="s">
        <v>917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146</v>
      </c>
      <c r="AU459" s="20" t="s">
        <v>79</v>
      </c>
    </row>
    <row r="460" s="13" customFormat="1">
      <c r="A460" s="13"/>
      <c r="B460" s="233"/>
      <c r="C460" s="234"/>
      <c r="D460" s="235" t="s">
        <v>148</v>
      </c>
      <c r="E460" s="236" t="s">
        <v>19</v>
      </c>
      <c r="F460" s="237" t="s">
        <v>918</v>
      </c>
      <c r="G460" s="234"/>
      <c r="H460" s="238">
        <v>101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148</v>
      </c>
      <c r="AU460" s="244" t="s">
        <v>79</v>
      </c>
      <c r="AV460" s="13" t="s">
        <v>79</v>
      </c>
      <c r="AW460" s="13" t="s">
        <v>32</v>
      </c>
      <c r="AX460" s="13" t="s">
        <v>70</v>
      </c>
      <c r="AY460" s="244" t="s">
        <v>136</v>
      </c>
    </row>
    <row r="461" s="14" customFormat="1">
      <c r="A461" s="14"/>
      <c r="B461" s="245"/>
      <c r="C461" s="246"/>
      <c r="D461" s="235" t="s">
        <v>148</v>
      </c>
      <c r="E461" s="247" t="s">
        <v>19</v>
      </c>
      <c r="F461" s="248" t="s">
        <v>152</v>
      </c>
      <c r="G461" s="246"/>
      <c r="H461" s="249">
        <v>101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148</v>
      </c>
      <c r="AU461" s="255" t="s">
        <v>79</v>
      </c>
      <c r="AV461" s="14" t="s">
        <v>144</v>
      </c>
      <c r="AW461" s="14" t="s">
        <v>32</v>
      </c>
      <c r="AX461" s="14" t="s">
        <v>77</v>
      </c>
      <c r="AY461" s="255" t="s">
        <v>136</v>
      </c>
    </row>
    <row r="462" s="2" customFormat="1" ht="24.15" customHeight="1">
      <c r="A462" s="41"/>
      <c r="B462" s="42"/>
      <c r="C462" s="280" t="s">
        <v>919</v>
      </c>
      <c r="D462" s="280" t="s">
        <v>388</v>
      </c>
      <c r="E462" s="281" t="s">
        <v>920</v>
      </c>
      <c r="F462" s="282" t="s">
        <v>921</v>
      </c>
      <c r="G462" s="283" t="s">
        <v>142</v>
      </c>
      <c r="H462" s="284">
        <v>111.09999999999999</v>
      </c>
      <c r="I462" s="285"/>
      <c r="J462" s="286">
        <f>ROUND(I462*H462,2)</f>
        <v>0</v>
      </c>
      <c r="K462" s="282" t="s">
        <v>143</v>
      </c>
      <c r="L462" s="287"/>
      <c r="M462" s="288" t="s">
        <v>19</v>
      </c>
      <c r="N462" s="289" t="s">
        <v>41</v>
      </c>
      <c r="O462" s="87"/>
      <c r="P462" s="224">
        <f>O462*H462</f>
        <v>0</v>
      </c>
      <c r="Q462" s="224">
        <v>0.0035500000000000002</v>
      </c>
      <c r="R462" s="224">
        <f>Q462*H462</f>
        <v>0.39440500000000001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527</v>
      </c>
      <c r="AT462" s="226" t="s">
        <v>388</v>
      </c>
      <c r="AU462" s="226" t="s">
        <v>79</v>
      </c>
      <c r="AY462" s="20" t="s">
        <v>136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249</v>
      </c>
      <c r="BM462" s="226" t="s">
        <v>922</v>
      </c>
    </row>
    <row r="463" s="13" customFormat="1">
      <c r="A463" s="13"/>
      <c r="B463" s="233"/>
      <c r="C463" s="234"/>
      <c r="D463" s="235" t="s">
        <v>148</v>
      </c>
      <c r="E463" s="234"/>
      <c r="F463" s="237" t="s">
        <v>923</v>
      </c>
      <c r="G463" s="234"/>
      <c r="H463" s="238">
        <v>111.09999999999999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148</v>
      </c>
      <c r="AU463" s="244" t="s">
        <v>79</v>
      </c>
      <c r="AV463" s="13" t="s">
        <v>79</v>
      </c>
      <c r="AW463" s="13" t="s">
        <v>4</v>
      </c>
      <c r="AX463" s="13" t="s">
        <v>77</v>
      </c>
      <c r="AY463" s="244" t="s">
        <v>136</v>
      </c>
    </row>
    <row r="464" s="2" customFormat="1" ht="16.5" customHeight="1">
      <c r="A464" s="41"/>
      <c r="B464" s="42"/>
      <c r="C464" s="215" t="s">
        <v>924</v>
      </c>
      <c r="D464" s="215" t="s">
        <v>139</v>
      </c>
      <c r="E464" s="216" t="s">
        <v>925</v>
      </c>
      <c r="F464" s="217" t="s">
        <v>926</v>
      </c>
      <c r="G464" s="218" t="s">
        <v>189</v>
      </c>
      <c r="H464" s="219">
        <v>193.90000000000001</v>
      </c>
      <c r="I464" s="220"/>
      <c r="J464" s="221">
        <f>ROUND(I464*H464,2)</f>
        <v>0</v>
      </c>
      <c r="K464" s="217" t="s">
        <v>143</v>
      </c>
      <c r="L464" s="47"/>
      <c r="M464" s="222" t="s">
        <v>19</v>
      </c>
      <c r="N464" s="223" t="s">
        <v>41</v>
      </c>
      <c r="O464" s="87"/>
      <c r="P464" s="224">
        <f>O464*H464</f>
        <v>0</v>
      </c>
      <c r="Q464" s="224">
        <v>5.3999999999999998E-05</v>
      </c>
      <c r="R464" s="224">
        <f>Q464*H464</f>
        <v>0.0104706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249</v>
      </c>
      <c r="AT464" s="226" t="s">
        <v>139</v>
      </c>
      <c r="AU464" s="226" t="s">
        <v>79</v>
      </c>
      <c r="AY464" s="20" t="s">
        <v>136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249</v>
      </c>
      <c r="BM464" s="226" t="s">
        <v>927</v>
      </c>
    </row>
    <row r="465" s="2" customFormat="1">
      <c r="A465" s="41"/>
      <c r="B465" s="42"/>
      <c r="C465" s="43"/>
      <c r="D465" s="228" t="s">
        <v>146</v>
      </c>
      <c r="E465" s="43"/>
      <c r="F465" s="229" t="s">
        <v>928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146</v>
      </c>
      <c r="AU465" s="20" t="s">
        <v>79</v>
      </c>
    </row>
    <row r="466" s="13" customFormat="1">
      <c r="A466" s="13"/>
      <c r="B466" s="233"/>
      <c r="C466" s="234"/>
      <c r="D466" s="235" t="s">
        <v>148</v>
      </c>
      <c r="E466" s="236" t="s">
        <v>19</v>
      </c>
      <c r="F466" s="237" t="s">
        <v>918</v>
      </c>
      <c r="G466" s="234"/>
      <c r="H466" s="238">
        <v>101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148</v>
      </c>
      <c r="AU466" s="244" t="s">
        <v>79</v>
      </c>
      <c r="AV466" s="13" t="s">
        <v>79</v>
      </c>
      <c r="AW466" s="13" t="s">
        <v>32</v>
      </c>
      <c r="AX466" s="13" t="s">
        <v>70</v>
      </c>
      <c r="AY466" s="244" t="s">
        <v>136</v>
      </c>
    </row>
    <row r="467" s="13" customFormat="1">
      <c r="A467" s="13"/>
      <c r="B467" s="233"/>
      <c r="C467" s="234"/>
      <c r="D467" s="235" t="s">
        <v>148</v>
      </c>
      <c r="E467" s="236" t="s">
        <v>19</v>
      </c>
      <c r="F467" s="237" t="s">
        <v>929</v>
      </c>
      <c r="G467" s="234"/>
      <c r="H467" s="238">
        <v>35.600000000000001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148</v>
      </c>
      <c r="AU467" s="244" t="s">
        <v>79</v>
      </c>
      <c r="AV467" s="13" t="s">
        <v>79</v>
      </c>
      <c r="AW467" s="13" t="s">
        <v>32</v>
      </c>
      <c r="AX467" s="13" t="s">
        <v>70</v>
      </c>
      <c r="AY467" s="244" t="s">
        <v>136</v>
      </c>
    </row>
    <row r="468" s="13" customFormat="1">
      <c r="A468" s="13"/>
      <c r="B468" s="233"/>
      <c r="C468" s="234"/>
      <c r="D468" s="235" t="s">
        <v>148</v>
      </c>
      <c r="E468" s="236" t="s">
        <v>19</v>
      </c>
      <c r="F468" s="237" t="s">
        <v>930</v>
      </c>
      <c r="G468" s="234"/>
      <c r="H468" s="238">
        <v>14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148</v>
      </c>
      <c r="AU468" s="244" t="s">
        <v>79</v>
      </c>
      <c r="AV468" s="13" t="s">
        <v>79</v>
      </c>
      <c r="AW468" s="13" t="s">
        <v>32</v>
      </c>
      <c r="AX468" s="13" t="s">
        <v>70</v>
      </c>
      <c r="AY468" s="244" t="s">
        <v>136</v>
      </c>
    </row>
    <row r="469" s="13" customFormat="1">
      <c r="A469" s="13"/>
      <c r="B469" s="233"/>
      <c r="C469" s="234"/>
      <c r="D469" s="235" t="s">
        <v>148</v>
      </c>
      <c r="E469" s="236" t="s">
        <v>19</v>
      </c>
      <c r="F469" s="237" t="s">
        <v>931</v>
      </c>
      <c r="G469" s="234"/>
      <c r="H469" s="238">
        <v>7.7000000000000002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148</v>
      </c>
      <c r="AU469" s="244" t="s">
        <v>79</v>
      </c>
      <c r="AV469" s="13" t="s">
        <v>79</v>
      </c>
      <c r="AW469" s="13" t="s">
        <v>32</v>
      </c>
      <c r="AX469" s="13" t="s">
        <v>70</v>
      </c>
      <c r="AY469" s="244" t="s">
        <v>136</v>
      </c>
    </row>
    <row r="470" s="13" customFormat="1">
      <c r="A470" s="13"/>
      <c r="B470" s="233"/>
      <c r="C470" s="234"/>
      <c r="D470" s="235" t="s">
        <v>148</v>
      </c>
      <c r="E470" s="236" t="s">
        <v>19</v>
      </c>
      <c r="F470" s="237" t="s">
        <v>932</v>
      </c>
      <c r="G470" s="234"/>
      <c r="H470" s="238">
        <v>16.5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148</v>
      </c>
      <c r="AU470" s="244" t="s">
        <v>79</v>
      </c>
      <c r="AV470" s="13" t="s">
        <v>79</v>
      </c>
      <c r="AW470" s="13" t="s">
        <v>32</v>
      </c>
      <c r="AX470" s="13" t="s">
        <v>70</v>
      </c>
      <c r="AY470" s="244" t="s">
        <v>136</v>
      </c>
    </row>
    <row r="471" s="13" customFormat="1">
      <c r="A471" s="13"/>
      <c r="B471" s="233"/>
      <c r="C471" s="234"/>
      <c r="D471" s="235" t="s">
        <v>148</v>
      </c>
      <c r="E471" s="236" t="s">
        <v>19</v>
      </c>
      <c r="F471" s="237" t="s">
        <v>933</v>
      </c>
      <c r="G471" s="234"/>
      <c r="H471" s="238">
        <v>9.8000000000000007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148</v>
      </c>
      <c r="AU471" s="244" t="s">
        <v>79</v>
      </c>
      <c r="AV471" s="13" t="s">
        <v>79</v>
      </c>
      <c r="AW471" s="13" t="s">
        <v>32</v>
      </c>
      <c r="AX471" s="13" t="s">
        <v>70</v>
      </c>
      <c r="AY471" s="244" t="s">
        <v>136</v>
      </c>
    </row>
    <row r="472" s="13" customFormat="1">
      <c r="A472" s="13"/>
      <c r="B472" s="233"/>
      <c r="C472" s="234"/>
      <c r="D472" s="235" t="s">
        <v>148</v>
      </c>
      <c r="E472" s="236" t="s">
        <v>19</v>
      </c>
      <c r="F472" s="237" t="s">
        <v>934</v>
      </c>
      <c r="G472" s="234"/>
      <c r="H472" s="238">
        <v>9.3000000000000007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148</v>
      </c>
      <c r="AU472" s="244" t="s">
        <v>79</v>
      </c>
      <c r="AV472" s="13" t="s">
        <v>79</v>
      </c>
      <c r="AW472" s="13" t="s">
        <v>32</v>
      </c>
      <c r="AX472" s="13" t="s">
        <v>70</v>
      </c>
      <c r="AY472" s="244" t="s">
        <v>136</v>
      </c>
    </row>
    <row r="473" s="14" customFormat="1">
      <c r="A473" s="14"/>
      <c r="B473" s="245"/>
      <c r="C473" s="246"/>
      <c r="D473" s="235" t="s">
        <v>148</v>
      </c>
      <c r="E473" s="247" t="s">
        <v>19</v>
      </c>
      <c r="F473" s="248" t="s">
        <v>152</v>
      </c>
      <c r="G473" s="246"/>
      <c r="H473" s="249">
        <v>193.90000000000001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148</v>
      </c>
      <c r="AU473" s="255" t="s">
        <v>79</v>
      </c>
      <c r="AV473" s="14" t="s">
        <v>144</v>
      </c>
      <c r="AW473" s="14" t="s">
        <v>32</v>
      </c>
      <c r="AX473" s="14" t="s">
        <v>77</v>
      </c>
      <c r="AY473" s="255" t="s">
        <v>136</v>
      </c>
    </row>
    <row r="474" s="2" customFormat="1" ht="24.15" customHeight="1">
      <c r="A474" s="41"/>
      <c r="B474" s="42"/>
      <c r="C474" s="280" t="s">
        <v>935</v>
      </c>
      <c r="D474" s="280" t="s">
        <v>388</v>
      </c>
      <c r="E474" s="281" t="s">
        <v>920</v>
      </c>
      <c r="F474" s="282" t="s">
        <v>921</v>
      </c>
      <c r="G474" s="283" t="s">
        <v>142</v>
      </c>
      <c r="H474" s="284">
        <v>21.329000000000001</v>
      </c>
      <c r="I474" s="285"/>
      <c r="J474" s="286">
        <f>ROUND(I474*H474,2)</f>
        <v>0</v>
      </c>
      <c r="K474" s="282" t="s">
        <v>143</v>
      </c>
      <c r="L474" s="287"/>
      <c r="M474" s="288" t="s">
        <v>19</v>
      </c>
      <c r="N474" s="289" t="s">
        <v>41</v>
      </c>
      <c r="O474" s="87"/>
      <c r="P474" s="224">
        <f>O474*H474</f>
        <v>0</v>
      </c>
      <c r="Q474" s="224">
        <v>0.0035500000000000002</v>
      </c>
      <c r="R474" s="224">
        <f>Q474*H474</f>
        <v>0.075717950000000006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527</v>
      </c>
      <c r="AT474" s="226" t="s">
        <v>388</v>
      </c>
      <c r="AU474" s="226" t="s">
        <v>79</v>
      </c>
      <c r="AY474" s="20" t="s">
        <v>136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249</v>
      </c>
      <c r="BM474" s="226" t="s">
        <v>936</v>
      </c>
    </row>
    <row r="475" s="13" customFormat="1">
      <c r="A475" s="13"/>
      <c r="B475" s="233"/>
      <c r="C475" s="234"/>
      <c r="D475" s="235" t="s">
        <v>148</v>
      </c>
      <c r="E475" s="234"/>
      <c r="F475" s="237" t="s">
        <v>937</v>
      </c>
      <c r="G475" s="234"/>
      <c r="H475" s="238">
        <v>21.329000000000001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148</v>
      </c>
      <c r="AU475" s="244" t="s">
        <v>79</v>
      </c>
      <c r="AV475" s="13" t="s">
        <v>79</v>
      </c>
      <c r="AW475" s="13" t="s">
        <v>4</v>
      </c>
      <c r="AX475" s="13" t="s">
        <v>77</v>
      </c>
      <c r="AY475" s="244" t="s">
        <v>136</v>
      </c>
    </row>
    <row r="476" s="2" customFormat="1" ht="16.5" customHeight="1">
      <c r="A476" s="41"/>
      <c r="B476" s="42"/>
      <c r="C476" s="215" t="s">
        <v>938</v>
      </c>
      <c r="D476" s="215" t="s">
        <v>139</v>
      </c>
      <c r="E476" s="216" t="s">
        <v>939</v>
      </c>
      <c r="F476" s="217" t="s">
        <v>940</v>
      </c>
      <c r="G476" s="218" t="s">
        <v>189</v>
      </c>
      <c r="H476" s="219">
        <v>11</v>
      </c>
      <c r="I476" s="220"/>
      <c r="J476" s="221">
        <f>ROUND(I476*H476,2)</f>
        <v>0</v>
      </c>
      <c r="K476" s="217" t="s">
        <v>143</v>
      </c>
      <c r="L476" s="47"/>
      <c r="M476" s="222" t="s">
        <v>19</v>
      </c>
      <c r="N476" s="223" t="s">
        <v>41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249</v>
      </c>
      <c r="AT476" s="226" t="s">
        <v>139</v>
      </c>
      <c r="AU476" s="226" t="s">
        <v>79</v>
      </c>
      <c r="AY476" s="20" t="s">
        <v>136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249</v>
      </c>
      <c r="BM476" s="226" t="s">
        <v>941</v>
      </c>
    </row>
    <row r="477" s="2" customFormat="1">
      <c r="A477" s="41"/>
      <c r="B477" s="42"/>
      <c r="C477" s="43"/>
      <c r="D477" s="228" t="s">
        <v>146</v>
      </c>
      <c r="E477" s="43"/>
      <c r="F477" s="229" t="s">
        <v>942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146</v>
      </c>
      <c r="AU477" s="20" t="s">
        <v>79</v>
      </c>
    </row>
    <row r="478" s="13" customFormat="1">
      <c r="A478" s="13"/>
      <c r="B478" s="233"/>
      <c r="C478" s="234"/>
      <c r="D478" s="235" t="s">
        <v>148</v>
      </c>
      <c r="E478" s="236" t="s">
        <v>19</v>
      </c>
      <c r="F478" s="237" t="s">
        <v>719</v>
      </c>
      <c r="G478" s="234"/>
      <c r="H478" s="238">
        <v>11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148</v>
      </c>
      <c r="AU478" s="244" t="s">
        <v>79</v>
      </c>
      <c r="AV478" s="13" t="s">
        <v>79</v>
      </c>
      <c r="AW478" s="13" t="s">
        <v>32</v>
      </c>
      <c r="AX478" s="13" t="s">
        <v>70</v>
      </c>
      <c r="AY478" s="244" t="s">
        <v>136</v>
      </c>
    </row>
    <row r="479" s="14" customFormat="1">
      <c r="A479" s="14"/>
      <c r="B479" s="245"/>
      <c r="C479" s="246"/>
      <c r="D479" s="235" t="s">
        <v>148</v>
      </c>
      <c r="E479" s="247" t="s">
        <v>19</v>
      </c>
      <c r="F479" s="248" t="s">
        <v>152</v>
      </c>
      <c r="G479" s="246"/>
      <c r="H479" s="249">
        <v>11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148</v>
      </c>
      <c r="AU479" s="255" t="s">
        <v>79</v>
      </c>
      <c r="AV479" s="14" t="s">
        <v>144</v>
      </c>
      <c r="AW479" s="14" t="s">
        <v>32</v>
      </c>
      <c r="AX479" s="14" t="s">
        <v>77</v>
      </c>
      <c r="AY479" s="255" t="s">
        <v>136</v>
      </c>
    </row>
    <row r="480" s="2" customFormat="1" ht="16.5" customHeight="1">
      <c r="A480" s="41"/>
      <c r="B480" s="42"/>
      <c r="C480" s="280" t="s">
        <v>943</v>
      </c>
      <c r="D480" s="280" t="s">
        <v>388</v>
      </c>
      <c r="E480" s="281" t="s">
        <v>944</v>
      </c>
      <c r="F480" s="282" t="s">
        <v>945</v>
      </c>
      <c r="G480" s="283" t="s">
        <v>189</v>
      </c>
      <c r="H480" s="284">
        <v>9.0199999999999996</v>
      </c>
      <c r="I480" s="285"/>
      <c r="J480" s="286">
        <f>ROUND(I480*H480,2)</f>
        <v>0</v>
      </c>
      <c r="K480" s="282" t="s">
        <v>143</v>
      </c>
      <c r="L480" s="287"/>
      <c r="M480" s="288" t="s">
        <v>19</v>
      </c>
      <c r="N480" s="289" t="s">
        <v>41</v>
      </c>
      <c r="O480" s="87"/>
      <c r="P480" s="224">
        <f>O480*H480</f>
        <v>0</v>
      </c>
      <c r="Q480" s="224">
        <v>0.00016000000000000001</v>
      </c>
      <c r="R480" s="224">
        <f>Q480*H480</f>
        <v>0.0014432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527</v>
      </c>
      <c r="AT480" s="226" t="s">
        <v>388</v>
      </c>
      <c r="AU480" s="226" t="s">
        <v>79</v>
      </c>
      <c r="AY480" s="20" t="s">
        <v>136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249</v>
      </c>
      <c r="BM480" s="226" t="s">
        <v>946</v>
      </c>
    </row>
    <row r="481" s="13" customFormat="1">
      <c r="A481" s="13"/>
      <c r="B481" s="233"/>
      <c r="C481" s="234"/>
      <c r="D481" s="235" t="s">
        <v>148</v>
      </c>
      <c r="E481" s="234"/>
      <c r="F481" s="237" t="s">
        <v>947</v>
      </c>
      <c r="G481" s="234"/>
      <c r="H481" s="238">
        <v>9.0199999999999996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148</v>
      </c>
      <c r="AU481" s="244" t="s">
        <v>79</v>
      </c>
      <c r="AV481" s="13" t="s">
        <v>79</v>
      </c>
      <c r="AW481" s="13" t="s">
        <v>4</v>
      </c>
      <c r="AX481" s="13" t="s">
        <v>77</v>
      </c>
      <c r="AY481" s="244" t="s">
        <v>136</v>
      </c>
    </row>
    <row r="482" s="2" customFormat="1" ht="24.15" customHeight="1">
      <c r="A482" s="41"/>
      <c r="B482" s="42"/>
      <c r="C482" s="215" t="s">
        <v>948</v>
      </c>
      <c r="D482" s="215" t="s">
        <v>139</v>
      </c>
      <c r="E482" s="216" t="s">
        <v>949</v>
      </c>
      <c r="F482" s="217" t="s">
        <v>950</v>
      </c>
      <c r="G482" s="218" t="s">
        <v>221</v>
      </c>
      <c r="H482" s="219">
        <v>2.0310000000000001</v>
      </c>
      <c r="I482" s="220"/>
      <c r="J482" s="221">
        <f>ROUND(I482*H482,2)</f>
        <v>0</v>
      </c>
      <c r="K482" s="217" t="s">
        <v>143</v>
      </c>
      <c r="L482" s="47"/>
      <c r="M482" s="222" t="s">
        <v>19</v>
      </c>
      <c r="N482" s="223" t="s">
        <v>41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249</v>
      </c>
      <c r="AT482" s="226" t="s">
        <v>139</v>
      </c>
      <c r="AU482" s="226" t="s">
        <v>79</v>
      </c>
      <c r="AY482" s="20" t="s">
        <v>136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249</v>
      </c>
      <c r="BM482" s="226" t="s">
        <v>951</v>
      </c>
    </row>
    <row r="483" s="2" customFormat="1">
      <c r="A483" s="41"/>
      <c r="B483" s="42"/>
      <c r="C483" s="43"/>
      <c r="D483" s="228" t="s">
        <v>146</v>
      </c>
      <c r="E483" s="43"/>
      <c r="F483" s="229" t="s">
        <v>952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146</v>
      </c>
      <c r="AU483" s="20" t="s">
        <v>79</v>
      </c>
    </row>
    <row r="484" s="12" customFormat="1" ht="22.8" customHeight="1">
      <c r="A484" s="12"/>
      <c r="B484" s="199"/>
      <c r="C484" s="200"/>
      <c r="D484" s="201" t="s">
        <v>69</v>
      </c>
      <c r="E484" s="213" t="s">
        <v>362</v>
      </c>
      <c r="F484" s="213" t="s">
        <v>363</v>
      </c>
      <c r="G484" s="200"/>
      <c r="H484" s="200"/>
      <c r="I484" s="203"/>
      <c r="J484" s="214">
        <f>BK484</f>
        <v>0</v>
      </c>
      <c r="K484" s="200"/>
      <c r="L484" s="205"/>
      <c r="M484" s="206"/>
      <c r="N484" s="207"/>
      <c r="O484" s="207"/>
      <c r="P484" s="208">
        <f>SUM(P485:P545)</f>
        <v>0</v>
      </c>
      <c r="Q484" s="207"/>
      <c r="R484" s="208">
        <f>SUM(R485:R545)</f>
        <v>2.234604005</v>
      </c>
      <c r="S484" s="207"/>
      <c r="T484" s="209">
        <f>SUM(T485:T545)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0" t="s">
        <v>79</v>
      </c>
      <c r="AT484" s="211" t="s">
        <v>69</v>
      </c>
      <c r="AU484" s="211" t="s">
        <v>77</v>
      </c>
      <c r="AY484" s="210" t="s">
        <v>136</v>
      </c>
      <c r="BK484" s="212">
        <f>SUM(BK485:BK545)</f>
        <v>0</v>
      </c>
    </row>
    <row r="485" s="2" customFormat="1" ht="16.5" customHeight="1">
      <c r="A485" s="41"/>
      <c r="B485" s="42"/>
      <c r="C485" s="215" t="s">
        <v>953</v>
      </c>
      <c r="D485" s="215" t="s">
        <v>139</v>
      </c>
      <c r="E485" s="216" t="s">
        <v>954</v>
      </c>
      <c r="F485" s="217" t="s">
        <v>955</v>
      </c>
      <c r="G485" s="218" t="s">
        <v>142</v>
      </c>
      <c r="H485" s="219">
        <v>83.605000000000004</v>
      </c>
      <c r="I485" s="220"/>
      <c r="J485" s="221">
        <f>ROUND(I485*H485,2)</f>
        <v>0</v>
      </c>
      <c r="K485" s="217" t="s">
        <v>143</v>
      </c>
      <c r="L485" s="47"/>
      <c r="M485" s="222" t="s">
        <v>19</v>
      </c>
      <c r="N485" s="223" t="s">
        <v>41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249</v>
      </c>
      <c r="AT485" s="226" t="s">
        <v>139</v>
      </c>
      <c r="AU485" s="226" t="s">
        <v>79</v>
      </c>
      <c r="AY485" s="20" t="s">
        <v>136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249</v>
      </c>
      <c r="BM485" s="226" t="s">
        <v>956</v>
      </c>
    </row>
    <row r="486" s="2" customFormat="1">
      <c r="A486" s="41"/>
      <c r="B486" s="42"/>
      <c r="C486" s="43"/>
      <c r="D486" s="228" t="s">
        <v>146</v>
      </c>
      <c r="E486" s="43"/>
      <c r="F486" s="229" t="s">
        <v>957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146</v>
      </c>
      <c r="AU486" s="20" t="s">
        <v>79</v>
      </c>
    </row>
    <row r="487" s="2" customFormat="1" ht="16.5" customHeight="1">
      <c r="A487" s="41"/>
      <c r="B487" s="42"/>
      <c r="C487" s="215" t="s">
        <v>958</v>
      </c>
      <c r="D487" s="215" t="s">
        <v>139</v>
      </c>
      <c r="E487" s="216" t="s">
        <v>959</v>
      </c>
      <c r="F487" s="217" t="s">
        <v>960</v>
      </c>
      <c r="G487" s="218" t="s">
        <v>142</v>
      </c>
      <c r="H487" s="219">
        <v>83.605000000000004</v>
      </c>
      <c r="I487" s="220"/>
      <c r="J487" s="221">
        <f>ROUND(I487*H487,2)</f>
        <v>0</v>
      </c>
      <c r="K487" s="217" t="s">
        <v>143</v>
      </c>
      <c r="L487" s="47"/>
      <c r="M487" s="222" t="s">
        <v>19</v>
      </c>
      <c r="N487" s="223" t="s">
        <v>41</v>
      </c>
      <c r="O487" s="87"/>
      <c r="P487" s="224">
        <f>O487*H487</f>
        <v>0</v>
      </c>
      <c r="Q487" s="224">
        <v>0.00029999999999999997</v>
      </c>
      <c r="R487" s="224">
        <f>Q487*H487</f>
        <v>0.0250815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249</v>
      </c>
      <c r="AT487" s="226" t="s">
        <v>139</v>
      </c>
      <c r="AU487" s="226" t="s">
        <v>79</v>
      </c>
      <c r="AY487" s="20" t="s">
        <v>136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249</v>
      </c>
      <c r="BM487" s="226" t="s">
        <v>961</v>
      </c>
    </row>
    <row r="488" s="2" customFormat="1">
      <c r="A488" s="41"/>
      <c r="B488" s="42"/>
      <c r="C488" s="43"/>
      <c r="D488" s="228" t="s">
        <v>146</v>
      </c>
      <c r="E488" s="43"/>
      <c r="F488" s="229" t="s">
        <v>962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146</v>
      </c>
      <c r="AU488" s="20" t="s">
        <v>79</v>
      </c>
    </row>
    <row r="489" s="2" customFormat="1" ht="16.5" customHeight="1">
      <c r="A489" s="41"/>
      <c r="B489" s="42"/>
      <c r="C489" s="215" t="s">
        <v>963</v>
      </c>
      <c r="D489" s="215" t="s">
        <v>139</v>
      </c>
      <c r="E489" s="216" t="s">
        <v>964</v>
      </c>
      <c r="F489" s="217" t="s">
        <v>965</v>
      </c>
      <c r="G489" s="218" t="s">
        <v>142</v>
      </c>
      <c r="H489" s="219">
        <v>19.510000000000002</v>
      </c>
      <c r="I489" s="220"/>
      <c r="J489" s="221">
        <f>ROUND(I489*H489,2)</f>
        <v>0</v>
      </c>
      <c r="K489" s="217" t="s">
        <v>143</v>
      </c>
      <c r="L489" s="47"/>
      <c r="M489" s="222" t="s">
        <v>19</v>
      </c>
      <c r="N489" s="223" t="s">
        <v>41</v>
      </c>
      <c r="O489" s="87"/>
      <c r="P489" s="224">
        <f>O489*H489</f>
        <v>0</v>
      </c>
      <c r="Q489" s="224">
        <v>0.0015</v>
      </c>
      <c r="R489" s="224">
        <f>Q489*H489</f>
        <v>0.029265000000000003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249</v>
      </c>
      <c r="AT489" s="226" t="s">
        <v>139</v>
      </c>
      <c r="AU489" s="226" t="s">
        <v>79</v>
      </c>
      <c r="AY489" s="20" t="s">
        <v>136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77</v>
      </c>
      <c r="BK489" s="227">
        <f>ROUND(I489*H489,2)</f>
        <v>0</v>
      </c>
      <c r="BL489" s="20" t="s">
        <v>249</v>
      </c>
      <c r="BM489" s="226" t="s">
        <v>966</v>
      </c>
    </row>
    <row r="490" s="2" customFormat="1">
      <c r="A490" s="41"/>
      <c r="B490" s="42"/>
      <c r="C490" s="43"/>
      <c r="D490" s="228" t="s">
        <v>146</v>
      </c>
      <c r="E490" s="43"/>
      <c r="F490" s="229" t="s">
        <v>967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146</v>
      </c>
      <c r="AU490" s="20" t="s">
        <v>79</v>
      </c>
    </row>
    <row r="491" s="15" customFormat="1">
      <c r="A491" s="15"/>
      <c r="B491" s="256"/>
      <c r="C491" s="257"/>
      <c r="D491" s="235" t="s">
        <v>148</v>
      </c>
      <c r="E491" s="258" t="s">
        <v>19</v>
      </c>
      <c r="F491" s="259" t="s">
        <v>968</v>
      </c>
      <c r="G491" s="257"/>
      <c r="H491" s="258" t="s">
        <v>19</v>
      </c>
      <c r="I491" s="260"/>
      <c r="J491" s="257"/>
      <c r="K491" s="257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148</v>
      </c>
      <c r="AU491" s="265" t="s">
        <v>79</v>
      </c>
      <c r="AV491" s="15" t="s">
        <v>77</v>
      </c>
      <c r="AW491" s="15" t="s">
        <v>32</v>
      </c>
      <c r="AX491" s="15" t="s">
        <v>70</v>
      </c>
      <c r="AY491" s="265" t="s">
        <v>136</v>
      </c>
    </row>
    <row r="492" s="13" customFormat="1">
      <c r="A492" s="13"/>
      <c r="B492" s="233"/>
      <c r="C492" s="234"/>
      <c r="D492" s="235" t="s">
        <v>148</v>
      </c>
      <c r="E492" s="236" t="s">
        <v>19</v>
      </c>
      <c r="F492" s="237" t="s">
        <v>969</v>
      </c>
      <c r="G492" s="234"/>
      <c r="H492" s="238">
        <v>2.7599999999999998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148</v>
      </c>
      <c r="AU492" s="244" t="s">
        <v>79</v>
      </c>
      <c r="AV492" s="13" t="s">
        <v>79</v>
      </c>
      <c r="AW492" s="13" t="s">
        <v>32</v>
      </c>
      <c r="AX492" s="13" t="s">
        <v>70</v>
      </c>
      <c r="AY492" s="244" t="s">
        <v>136</v>
      </c>
    </row>
    <row r="493" s="13" customFormat="1">
      <c r="A493" s="13"/>
      <c r="B493" s="233"/>
      <c r="C493" s="234"/>
      <c r="D493" s="235" t="s">
        <v>148</v>
      </c>
      <c r="E493" s="236" t="s">
        <v>19</v>
      </c>
      <c r="F493" s="237" t="s">
        <v>970</v>
      </c>
      <c r="G493" s="234"/>
      <c r="H493" s="238">
        <v>0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148</v>
      </c>
      <c r="AU493" s="244" t="s">
        <v>79</v>
      </c>
      <c r="AV493" s="13" t="s">
        <v>79</v>
      </c>
      <c r="AW493" s="13" t="s">
        <v>32</v>
      </c>
      <c r="AX493" s="13" t="s">
        <v>70</v>
      </c>
      <c r="AY493" s="244" t="s">
        <v>136</v>
      </c>
    </row>
    <row r="494" s="13" customFormat="1">
      <c r="A494" s="13"/>
      <c r="B494" s="233"/>
      <c r="C494" s="234"/>
      <c r="D494" s="235" t="s">
        <v>148</v>
      </c>
      <c r="E494" s="236" t="s">
        <v>19</v>
      </c>
      <c r="F494" s="237" t="s">
        <v>971</v>
      </c>
      <c r="G494" s="234"/>
      <c r="H494" s="238">
        <v>4.6500000000000004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148</v>
      </c>
      <c r="AU494" s="244" t="s">
        <v>79</v>
      </c>
      <c r="AV494" s="13" t="s">
        <v>79</v>
      </c>
      <c r="AW494" s="13" t="s">
        <v>32</v>
      </c>
      <c r="AX494" s="13" t="s">
        <v>70</v>
      </c>
      <c r="AY494" s="244" t="s">
        <v>136</v>
      </c>
    </row>
    <row r="495" s="13" customFormat="1">
      <c r="A495" s="13"/>
      <c r="B495" s="233"/>
      <c r="C495" s="234"/>
      <c r="D495" s="235" t="s">
        <v>148</v>
      </c>
      <c r="E495" s="236" t="s">
        <v>19</v>
      </c>
      <c r="F495" s="237" t="s">
        <v>972</v>
      </c>
      <c r="G495" s="234"/>
      <c r="H495" s="238">
        <v>11.76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148</v>
      </c>
      <c r="AU495" s="244" t="s">
        <v>79</v>
      </c>
      <c r="AV495" s="13" t="s">
        <v>79</v>
      </c>
      <c r="AW495" s="13" t="s">
        <v>32</v>
      </c>
      <c r="AX495" s="13" t="s">
        <v>70</v>
      </c>
      <c r="AY495" s="244" t="s">
        <v>136</v>
      </c>
    </row>
    <row r="496" s="13" customFormat="1">
      <c r="A496" s="13"/>
      <c r="B496" s="233"/>
      <c r="C496" s="234"/>
      <c r="D496" s="235" t="s">
        <v>148</v>
      </c>
      <c r="E496" s="236" t="s">
        <v>19</v>
      </c>
      <c r="F496" s="237" t="s">
        <v>973</v>
      </c>
      <c r="G496" s="234"/>
      <c r="H496" s="238">
        <v>-1.3999999999999999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148</v>
      </c>
      <c r="AU496" s="244" t="s">
        <v>79</v>
      </c>
      <c r="AV496" s="13" t="s">
        <v>79</v>
      </c>
      <c r="AW496" s="13" t="s">
        <v>32</v>
      </c>
      <c r="AX496" s="13" t="s">
        <v>70</v>
      </c>
      <c r="AY496" s="244" t="s">
        <v>136</v>
      </c>
    </row>
    <row r="497" s="13" customFormat="1">
      <c r="A497" s="13"/>
      <c r="B497" s="233"/>
      <c r="C497" s="234"/>
      <c r="D497" s="235" t="s">
        <v>148</v>
      </c>
      <c r="E497" s="236" t="s">
        <v>19</v>
      </c>
      <c r="F497" s="237" t="s">
        <v>974</v>
      </c>
      <c r="G497" s="234"/>
      <c r="H497" s="238">
        <v>1.74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148</v>
      </c>
      <c r="AU497" s="244" t="s">
        <v>79</v>
      </c>
      <c r="AV497" s="13" t="s">
        <v>79</v>
      </c>
      <c r="AW497" s="13" t="s">
        <v>32</v>
      </c>
      <c r="AX497" s="13" t="s">
        <v>70</v>
      </c>
      <c r="AY497" s="244" t="s">
        <v>136</v>
      </c>
    </row>
    <row r="498" s="14" customFormat="1">
      <c r="A498" s="14"/>
      <c r="B498" s="245"/>
      <c r="C498" s="246"/>
      <c r="D498" s="235" t="s">
        <v>148</v>
      </c>
      <c r="E498" s="247" t="s">
        <v>19</v>
      </c>
      <c r="F498" s="248" t="s">
        <v>152</v>
      </c>
      <c r="G498" s="246"/>
      <c r="H498" s="249">
        <v>19.510000000000002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148</v>
      </c>
      <c r="AU498" s="255" t="s">
        <v>79</v>
      </c>
      <c r="AV498" s="14" t="s">
        <v>144</v>
      </c>
      <c r="AW498" s="14" t="s">
        <v>32</v>
      </c>
      <c r="AX498" s="14" t="s">
        <v>77</v>
      </c>
      <c r="AY498" s="255" t="s">
        <v>136</v>
      </c>
    </row>
    <row r="499" s="2" customFormat="1" ht="21.75" customHeight="1">
      <c r="A499" s="41"/>
      <c r="B499" s="42"/>
      <c r="C499" s="215" t="s">
        <v>975</v>
      </c>
      <c r="D499" s="215" t="s">
        <v>139</v>
      </c>
      <c r="E499" s="216" t="s">
        <v>976</v>
      </c>
      <c r="F499" s="217" t="s">
        <v>977</v>
      </c>
      <c r="G499" s="218" t="s">
        <v>142</v>
      </c>
      <c r="H499" s="219">
        <v>11.1</v>
      </c>
      <c r="I499" s="220"/>
      <c r="J499" s="221">
        <f>ROUND(I499*H499,2)</f>
        <v>0</v>
      </c>
      <c r="K499" s="217" t="s">
        <v>143</v>
      </c>
      <c r="L499" s="47"/>
      <c r="M499" s="222" t="s">
        <v>19</v>
      </c>
      <c r="N499" s="223" t="s">
        <v>41</v>
      </c>
      <c r="O499" s="87"/>
      <c r="P499" s="224">
        <f>O499*H499</f>
        <v>0</v>
      </c>
      <c r="Q499" s="224">
        <v>0.0044999999999999997</v>
      </c>
      <c r="R499" s="224">
        <f>Q499*H499</f>
        <v>0.049949999999999994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249</v>
      </c>
      <c r="AT499" s="226" t="s">
        <v>139</v>
      </c>
      <c r="AU499" s="226" t="s">
        <v>79</v>
      </c>
      <c r="AY499" s="20" t="s">
        <v>136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249</v>
      </c>
      <c r="BM499" s="226" t="s">
        <v>978</v>
      </c>
    </row>
    <row r="500" s="2" customFormat="1">
      <c r="A500" s="41"/>
      <c r="B500" s="42"/>
      <c r="C500" s="43"/>
      <c r="D500" s="228" t="s">
        <v>146</v>
      </c>
      <c r="E500" s="43"/>
      <c r="F500" s="229" t="s">
        <v>979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146</v>
      </c>
      <c r="AU500" s="20" t="s">
        <v>79</v>
      </c>
    </row>
    <row r="501" s="15" customFormat="1">
      <c r="A501" s="15"/>
      <c r="B501" s="256"/>
      <c r="C501" s="257"/>
      <c r="D501" s="235" t="s">
        <v>148</v>
      </c>
      <c r="E501" s="258" t="s">
        <v>19</v>
      </c>
      <c r="F501" s="259" t="s">
        <v>980</v>
      </c>
      <c r="G501" s="257"/>
      <c r="H501" s="258" t="s">
        <v>19</v>
      </c>
      <c r="I501" s="260"/>
      <c r="J501" s="257"/>
      <c r="K501" s="257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148</v>
      </c>
      <c r="AU501" s="265" t="s">
        <v>79</v>
      </c>
      <c r="AV501" s="15" t="s">
        <v>77</v>
      </c>
      <c r="AW501" s="15" t="s">
        <v>32</v>
      </c>
      <c r="AX501" s="15" t="s">
        <v>70</v>
      </c>
      <c r="AY501" s="265" t="s">
        <v>136</v>
      </c>
    </row>
    <row r="502" s="13" customFormat="1">
      <c r="A502" s="13"/>
      <c r="B502" s="233"/>
      <c r="C502" s="234"/>
      <c r="D502" s="235" t="s">
        <v>148</v>
      </c>
      <c r="E502" s="236" t="s">
        <v>19</v>
      </c>
      <c r="F502" s="237" t="s">
        <v>981</v>
      </c>
      <c r="G502" s="234"/>
      <c r="H502" s="238">
        <v>1.8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148</v>
      </c>
      <c r="AU502" s="244" t="s">
        <v>79</v>
      </c>
      <c r="AV502" s="13" t="s">
        <v>79</v>
      </c>
      <c r="AW502" s="13" t="s">
        <v>32</v>
      </c>
      <c r="AX502" s="13" t="s">
        <v>70</v>
      </c>
      <c r="AY502" s="244" t="s">
        <v>136</v>
      </c>
    </row>
    <row r="503" s="13" customFormat="1">
      <c r="A503" s="13"/>
      <c r="B503" s="233"/>
      <c r="C503" s="234"/>
      <c r="D503" s="235" t="s">
        <v>148</v>
      </c>
      <c r="E503" s="236" t="s">
        <v>19</v>
      </c>
      <c r="F503" s="237" t="s">
        <v>982</v>
      </c>
      <c r="G503" s="234"/>
      <c r="H503" s="238">
        <v>3.1499999999999999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148</v>
      </c>
      <c r="AU503" s="244" t="s">
        <v>79</v>
      </c>
      <c r="AV503" s="13" t="s">
        <v>79</v>
      </c>
      <c r="AW503" s="13" t="s">
        <v>32</v>
      </c>
      <c r="AX503" s="13" t="s">
        <v>70</v>
      </c>
      <c r="AY503" s="244" t="s">
        <v>136</v>
      </c>
    </row>
    <row r="504" s="13" customFormat="1">
      <c r="A504" s="13"/>
      <c r="B504" s="233"/>
      <c r="C504" s="234"/>
      <c r="D504" s="235" t="s">
        <v>148</v>
      </c>
      <c r="E504" s="236" t="s">
        <v>19</v>
      </c>
      <c r="F504" s="237" t="s">
        <v>983</v>
      </c>
      <c r="G504" s="234"/>
      <c r="H504" s="238">
        <v>6.1500000000000004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148</v>
      </c>
      <c r="AU504" s="244" t="s">
        <v>79</v>
      </c>
      <c r="AV504" s="13" t="s">
        <v>79</v>
      </c>
      <c r="AW504" s="13" t="s">
        <v>32</v>
      </c>
      <c r="AX504" s="13" t="s">
        <v>70</v>
      </c>
      <c r="AY504" s="244" t="s">
        <v>136</v>
      </c>
    </row>
    <row r="505" s="14" customFormat="1">
      <c r="A505" s="14"/>
      <c r="B505" s="245"/>
      <c r="C505" s="246"/>
      <c r="D505" s="235" t="s">
        <v>148</v>
      </c>
      <c r="E505" s="247" t="s">
        <v>19</v>
      </c>
      <c r="F505" s="248" t="s">
        <v>152</v>
      </c>
      <c r="G505" s="246"/>
      <c r="H505" s="249">
        <v>11.100000000000001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148</v>
      </c>
      <c r="AU505" s="255" t="s">
        <v>79</v>
      </c>
      <c r="AV505" s="14" t="s">
        <v>144</v>
      </c>
      <c r="AW505" s="14" t="s">
        <v>32</v>
      </c>
      <c r="AX505" s="14" t="s">
        <v>77</v>
      </c>
      <c r="AY505" s="255" t="s">
        <v>136</v>
      </c>
    </row>
    <row r="506" s="2" customFormat="1" ht="24.15" customHeight="1">
      <c r="A506" s="41"/>
      <c r="B506" s="42"/>
      <c r="C506" s="215" t="s">
        <v>984</v>
      </c>
      <c r="D506" s="215" t="s">
        <v>139</v>
      </c>
      <c r="E506" s="216" t="s">
        <v>985</v>
      </c>
      <c r="F506" s="217" t="s">
        <v>986</v>
      </c>
      <c r="G506" s="218" t="s">
        <v>142</v>
      </c>
      <c r="H506" s="219">
        <v>22.199999999999999</v>
      </c>
      <c r="I506" s="220"/>
      <c r="J506" s="221">
        <f>ROUND(I506*H506,2)</f>
        <v>0</v>
      </c>
      <c r="K506" s="217" t="s">
        <v>143</v>
      </c>
      <c r="L506" s="47"/>
      <c r="M506" s="222" t="s">
        <v>19</v>
      </c>
      <c r="N506" s="223" t="s">
        <v>41</v>
      </c>
      <c r="O506" s="87"/>
      <c r="P506" s="224">
        <f>O506*H506</f>
        <v>0</v>
      </c>
      <c r="Q506" s="224">
        <v>0.0014499999999999999</v>
      </c>
      <c r="R506" s="224">
        <f>Q506*H506</f>
        <v>0.032189999999999996</v>
      </c>
      <c r="S506" s="224">
        <v>0</v>
      </c>
      <c r="T506" s="225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6" t="s">
        <v>249</v>
      </c>
      <c r="AT506" s="226" t="s">
        <v>139</v>
      </c>
      <c r="AU506" s="226" t="s">
        <v>79</v>
      </c>
      <c r="AY506" s="20" t="s">
        <v>136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20" t="s">
        <v>77</v>
      </c>
      <c r="BK506" s="227">
        <f>ROUND(I506*H506,2)</f>
        <v>0</v>
      </c>
      <c r="BL506" s="20" t="s">
        <v>249</v>
      </c>
      <c r="BM506" s="226" t="s">
        <v>987</v>
      </c>
    </row>
    <row r="507" s="2" customFormat="1">
      <c r="A507" s="41"/>
      <c r="B507" s="42"/>
      <c r="C507" s="43"/>
      <c r="D507" s="228" t="s">
        <v>146</v>
      </c>
      <c r="E507" s="43"/>
      <c r="F507" s="229" t="s">
        <v>988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146</v>
      </c>
      <c r="AU507" s="20" t="s">
        <v>79</v>
      </c>
    </row>
    <row r="508" s="15" customFormat="1">
      <c r="A508" s="15"/>
      <c r="B508" s="256"/>
      <c r="C508" s="257"/>
      <c r="D508" s="235" t="s">
        <v>148</v>
      </c>
      <c r="E508" s="258" t="s">
        <v>19</v>
      </c>
      <c r="F508" s="259" t="s">
        <v>980</v>
      </c>
      <c r="G508" s="257"/>
      <c r="H508" s="258" t="s">
        <v>19</v>
      </c>
      <c r="I508" s="260"/>
      <c r="J508" s="257"/>
      <c r="K508" s="257"/>
      <c r="L508" s="261"/>
      <c r="M508" s="262"/>
      <c r="N508" s="263"/>
      <c r="O508" s="263"/>
      <c r="P508" s="263"/>
      <c r="Q508" s="263"/>
      <c r="R508" s="263"/>
      <c r="S508" s="263"/>
      <c r="T508" s="26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5" t="s">
        <v>148</v>
      </c>
      <c r="AU508" s="265" t="s">
        <v>79</v>
      </c>
      <c r="AV508" s="15" t="s">
        <v>77</v>
      </c>
      <c r="AW508" s="15" t="s">
        <v>32</v>
      </c>
      <c r="AX508" s="15" t="s">
        <v>70</v>
      </c>
      <c r="AY508" s="265" t="s">
        <v>136</v>
      </c>
    </row>
    <row r="509" s="13" customFormat="1">
      <c r="A509" s="13"/>
      <c r="B509" s="233"/>
      <c r="C509" s="234"/>
      <c r="D509" s="235" t="s">
        <v>148</v>
      </c>
      <c r="E509" s="236" t="s">
        <v>19</v>
      </c>
      <c r="F509" s="237" t="s">
        <v>989</v>
      </c>
      <c r="G509" s="234"/>
      <c r="H509" s="238">
        <v>3.6000000000000001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148</v>
      </c>
      <c r="AU509" s="244" t="s">
        <v>79</v>
      </c>
      <c r="AV509" s="13" t="s">
        <v>79</v>
      </c>
      <c r="AW509" s="13" t="s">
        <v>32</v>
      </c>
      <c r="AX509" s="13" t="s">
        <v>70</v>
      </c>
      <c r="AY509" s="244" t="s">
        <v>136</v>
      </c>
    </row>
    <row r="510" s="13" customFormat="1">
      <c r="A510" s="13"/>
      <c r="B510" s="233"/>
      <c r="C510" s="234"/>
      <c r="D510" s="235" t="s">
        <v>148</v>
      </c>
      <c r="E510" s="236" t="s">
        <v>19</v>
      </c>
      <c r="F510" s="237" t="s">
        <v>990</v>
      </c>
      <c r="G510" s="234"/>
      <c r="H510" s="238">
        <v>6.2999999999999998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148</v>
      </c>
      <c r="AU510" s="244" t="s">
        <v>79</v>
      </c>
      <c r="AV510" s="13" t="s">
        <v>79</v>
      </c>
      <c r="AW510" s="13" t="s">
        <v>32</v>
      </c>
      <c r="AX510" s="13" t="s">
        <v>70</v>
      </c>
      <c r="AY510" s="244" t="s">
        <v>136</v>
      </c>
    </row>
    <row r="511" s="13" customFormat="1">
      <c r="A511" s="13"/>
      <c r="B511" s="233"/>
      <c r="C511" s="234"/>
      <c r="D511" s="235" t="s">
        <v>148</v>
      </c>
      <c r="E511" s="236" t="s">
        <v>19</v>
      </c>
      <c r="F511" s="237" t="s">
        <v>991</v>
      </c>
      <c r="G511" s="234"/>
      <c r="H511" s="238">
        <v>12.300000000000001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148</v>
      </c>
      <c r="AU511" s="244" t="s">
        <v>79</v>
      </c>
      <c r="AV511" s="13" t="s">
        <v>79</v>
      </c>
      <c r="AW511" s="13" t="s">
        <v>32</v>
      </c>
      <c r="AX511" s="13" t="s">
        <v>70</v>
      </c>
      <c r="AY511" s="244" t="s">
        <v>136</v>
      </c>
    </row>
    <row r="512" s="14" customFormat="1">
      <c r="A512" s="14"/>
      <c r="B512" s="245"/>
      <c r="C512" s="246"/>
      <c r="D512" s="235" t="s">
        <v>148</v>
      </c>
      <c r="E512" s="247" t="s">
        <v>19</v>
      </c>
      <c r="F512" s="248" t="s">
        <v>152</v>
      </c>
      <c r="G512" s="246"/>
      <c r="H512" s="249">
        <v>22.200000000000003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148</v>
      </c>
      <c r="AU512" s="255" t="s">
        <v>79</v>
      </c>
      <c r="AV512" s="14" t="s">
        <v>144</v>
      </c>
      <c r="AW512" s="14" t="s">
        <v>32</v>
      </c>
      <c r="AX512" s="14" t="s">
        <v>77</v>
      </c>
      <c r="AY512" s="255" t="s">
        <v>136</v>
      </c>
    </row>
    <row r="513" s="2" customFormat="1" ht="21.75" customHeight="1">
      <c r="A513" s="41"/>
      <c r="B513" s="42"/>
      <c r="C513" s="215" t="s">
        <v>992</v>
      </c>
      <c r="D513" s="215" t="s">
        <v>139</v>
      </c>
      <c r="E513" s="216" t="s">
        <v>993</v>
      </c>
      <c r="F513" s="217" t="s">
        <v>994</v>
      </c>
      <c r="G513" s="218" t="s">
        <v>142</v>
      </c>
      <c r="H513" s="219">
        <v>83.605000000000004</v>
      </c>
      <c r="I513" s="220"/>
      <c r="J513" s="221">
        <f>ROUND(I513*H513,2)</f>
        <v>0</v>
      </c>
      <c r="K513" s="217" t="s">
        <v>143</v>
      </c>
      <c r="L513" s="47"/>
      <c r="M513" s="222" t="s">
        <v>19</v>
      </c>
      <c r="N513" s="223" t="s">
        <v>41</v>
      </c>
      <c r="O513" s="87"/>
      <c r="P513" s="224">
        <f>O513*H513</f>
        <v>0</v>
      </c>
      <c r="Q513" s="224">
        <v>0.0053039999999999997</v>
      </c>
      <c r="R513" s="224">
        <f>Q513*H513</f>
        <v>0.44344092000000002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249</v>
      </c>
      <c r="AT513" s="226" t="s">
        <v>139</v>
      </c>
      <c r="AU513" s="226" t="s">
        <v>79</v>
      </c>
      <c r="AY513" s="20" t="s">
        <v>136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249</v>
      </c>
      <c r="BM513" s="226" t="s">
        <v>995</v>
      </c>
    </row>
    <row r="514" s="2" customFormat="1">
      <c r="A514" s="41"/>
      <c r="B514" s="42"/>
      <c r="C514" s="43"/>
      <c r="D514" s="228" t="s">
        <v>146</v>
      </c>
      <c r="E514" s="43"/>
      <c r="F514" s="229" t="s">
        <v>996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146</v>
      </c>
      <c r="AU514" s="20" t="s">
        <v>79</v>
      </c>
    </row>
    <row r="515" s="15" customFormat="1">
      <c r="A515" s="15"/>
      <c r="B515" s="256"/>
      <c r="C515" s="257"/>
      <c r="D515" s="235" t="s">
        <v>148</v>
      </c>
      <c r="E515" s="258" t="s">
        <v>19</v>
      </c>
      <c r="F515" s="259" t="s">
        <v>997</v>
      </c>
      <c r="G515" s="257"/>
      <c r="H515" s="258" t="s">
        <v>19</v>
      </c>
      <c r="I515" s="260"/>
      <c r="J515" s="257"/>
      <c r="K515" s="257"/>
      <c r="L515" s="261"/>
      <c r="M515" s="262"/>
      <c r="N515" s="263"/>
      <c r="O515" s="263"/>
      <c r="P515" s="263"/>
      <c r="Q515" s="263"/>
      <c r="R515" s="263"/>
      <c r="S515" s="263"/>
      <c r="T515" s="26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5" t="s">
        <v>148</v>
      </c>
      <c r="AU515" s="265" t="s">
        <v>79</v>
      </c>
      <c r="AV515" s="15" t="s">
        <v>77</v>
      </c>
      <c r="AW515" s="15" t="s">
        <v>32</v>
      </c>
      <c r="AX515" s="15" t="s">
        <v>70</v>
      </c>
      <c r="AY515" s="265" t="s">
        <v>136</v>
      </c>
    </row>
    <row r="516" s="13" customFormat="1">
      <c r="A516" s="13"/>
      <c r="B516" s="233"/>
      <c r="C516" s="234"/>
      <c r="D516" s="235" t="s">
        <v>148</v>
      </c>
      <c r="E516" s="236" t="s">
        <v>19</v>
      </c>
      <c r="F516" s="237" t="s">
        <v>998</v>
      </c>
      <c r="G516" s="234"/>
      <c r="H516" s="238">
        <v>26.399999999999999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148</v>
      </c>
      <c r="AU516" s="244" t="s">
        <v>79</v>
      </c>
      <c r="AV516" s="13" t="s">
        <v>79</v>
      </c>
      <c r="AW516" s="13" t="s">
        <v>32</v>
      </c>
      <c r="AX516" s="13" t="s">
        <v>70</v>
      </c>
      <c r="AY516" s="244" t="s">
        <v>136</v>
      </c>
    </row>
    <row r="517" s="13" customFormat="1">
      <c r="A517" s="13"/>
      <c r="B517" s="233"/>
      <c r="C517" s="234"/>
      <c r="D517" s="235" t="s">
        <v>148</v>
      </c>
      <c r="E517" s="236" t="s">
        <v>19</v>
      </c>
      <c r="F517" s="237" t="s">
        <v>999</v>
      </c>
      <c r="G517" s="234"/>
      <c r="H517" s="238">
        <v>-6.9000000000000004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148</v>
      </c>
      <c r="AU517" s="244" t="s">
        <v>79</v>
      </c>
      <c r="AV517" s="13" t="s">
        <v>79</v>
      </c>
      <c r="AW517" s="13" t="s">
        <v>32</v>
      </c>
      <c r="AX517" s="13" t="s">
        <v>70</v>
      </c>
      <c r="AY517" s="244" t="s">
        <v>136</v>
      </c>
    </row>
    <row r="518" s="13" customFormat="1">
      <c r="A518" s="13"/>
      <c r="B518" s="233"/>
      <c r="C518" s="234"/>
      <c r="D518" s="235" t="s">
        <v>148</v>
      </c>
      <c r="E518" s="236" t="s">
        <v>19</v>
      </c>
      <c r="F518" s="237" t="s">
        <v>1000</v>
      </c>
      <c r="G518" s="234"/>
      <c r="H518" s="238">
        <v>0.59999999999999998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148</v>
      </c>
      <c r="AU518" s="244" t="s">
        <v>79</v>
      </c>
      <c r="AV518" s="13" t="s">
        <v>79</v>
      </c>
      <c r="AW518" s="13" t="s">
        <v>32</v>
      </c>
      <c r="AX518" s="13" t="s">
        <v>70</v>
      </c>
      <c r="AY518" s="244" t="s">
        <v>136</v>
      </c>
    </row>
    <row r="519" s="13" customFormat="1">
      <c r="A519" s="13"/>
      <c r="B519" s="233"/>
      <c r="C519" s="234"/>
      <c r="D519" s="235" t="s">
        <v>148</v>
      </c>
      <c r="E519" s="236" t="s">
        <v>19</v>
      </c>
      <c r="F519" s="237" t="s">
        <v>1001</v>
      </c>
      <c r="G519" s="234"/>
      <c r="H519" s="238">
        <v>2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148</v>
      </c>
      <c r="AU519" s="244" t="s">
        <v>79</v>
      </c>
      <c r="AV519" s="13" t="s">
        <v>79</v>
      </c>
      <c r="AW519" s="13" t="s">
        <v>32</v>
      </c>
      <c r="AX519" s="13" t="s">
        <v>70</v>
      </c>
      <c r="AY519" s="244" t="s">
        <v>136</v>
      </c>
    </row>
    <row r="520" s="13" customFormat="1">
      <c r="A520" s="13"/>
      <c r="B520" s="233"/>
      <c r="C520" s="234"/>
      <c r="D520" s="235" t="s">
        <v>148</v>
      </c>
      <c r="E520" s="236" t="s">
        <v>19</v>
      </c>
      <c r="F520" s="237" t="s">
        <v>1002</v>
      </c>
      <c r="G520" s="234"/>
      <c r="H520" s="238">
        <v>43.68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148</v>
      </c>
      <c r="AU520" s="244" t="s">
        <v>79</v>
      </c>
      <c r="AV520" s="13" t="s">
        <v>79</v>
      </c>
      <c r="AW520" s="13" t="s">
        <v>32</v>
      </c>
      <c r="AX520" s="13" t="s">
        <v>70</v>
      </c>
      <c r="AY520" s="244" t="s">
        <v>136</v>
      </c>
    </row>
    <row r="521" s="13" customFormat="1">
      <c r="A521" s="13"/>
      <c r="B521" s="233"/>
      <c r="C521" s="234"/>
      <c r="D521" s="235" t="s">
        <v>148</v>
      </c>
      <c r="E521" s="236" t="s">
        <v>19</v>
      </c>
      <c r="F521" s="237" t="s">
        <v>1003</v>
      </c>
      <c r="G521" s="234"/>
      <c r="H521" s="238">
        <v>-8.3000000000000007</v>
      </c>
      <c r="I521" s="239"/>
      <c r="J521" s="234"/>
      <c r="K521" s="234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148</v>
      </c>
      <c r="AU521" s="244" t="s">
        <v>79</v>
      </c>
      <c r="AV521" s="13" t="s">
        <v>79</v>
      </c>
      <c r="AW521" s="13" t="s">
        <v>32</v>
      </c>
      <c r="AX521" s="13" t="s">
        <v>70</v>
      </c>
      <c r="AY521" s="244" t="s">
        <v>136</v>
      </c>
    </row>
    <row r="522" s="13" customFormat="1">
      <c r="A522" s="13"/>
      <c r="B522" s="233"/>
      <c r="C522" s="234"/>
      <c r="D522" s="235" t="s">
        <v>148</v>
      </c>
      <c r="E522" s="236" t="s">
        <v>19</v>
      </c>
      <c r="F522" s="237" t="s">
        <v>1004</v>
      </c>
      <c r="G522" s="234"/>
      <c r="H522" s="238">
        <v>0.90000000000000002</v>
      </c>
      <c r="I522" s="239"/>
      <c r="J522" s="234"/>
      <c r="K522" s="234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148</v>
      </c>
      <c r="AU522" s="244" t="s">
        <v>79</v>
      </c>
      <c r="AV522" s="13" t="s">
        <v>79</v>
      </c>
      <c r="AW522" s="13" t="s">
        <v>32</v>
      </c>
      <c r="AX522" s="13" t="s">
        <v>70</v>
      </c>
      <c r="AY522" s="244" t="s">
        <v>136</v>
      </c>
    </row>
    <row r="523" s="13" customFormat="1">
      <c r="A523" s="13"/>
      <c r="B523" s="233"/>
      <c r="C523" s="234"/>
      <c r="D523" s="235" t="s">
        <v>148</v>
      </c>
      <c r="E523" s="236" t="s">
        <v>19</v>
      </c>
      <c r="F523" s="237" t="s">
        <v>1005</v>
      </c>
      <c r="G523" s="234"/>
      <c r="H523" s="238">
        <v>11.039999999999999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148</v>
      </c>
      <c r="AU523" s="244" t="s">
        <v>79</v>
      </c>
      <c r="AV523" s="13" t="s">
        <v>79</v>
      </c>
      <c r="AW523" s="13" t="s">
        <v>32</v>
      </c>
      <c r="AX523" s="13" t="s">
        <v>70</v>
      </c>
      <c r="AY523" s="244" t="s">
        <v>136</v>
      </c>
    </row>
    <row r="524" s="13" customFormat="1">
      <c r="A524" s="13"/>
      <c r="B524" s="233"/>
      <c r="C524" s="234"/>
      <c r="D524" s="235" t="s">
        <v>148</v>
      </c>
      <c r="E524" s="236" t="s">
        <v>19</v>
      </c>
      <c r="F524" s="237" t="s">
        <v>973</v>
      </c>
      <c r="G524" s="234"/>
      <c r="H524" s="238">
        <v>-1.3999999999999999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148</v>
      </c>
      <c r="AU524" s="244" t="s">
        <v>79</v>
      </c>
      <c r="AV524" s="13" t="s">
        <v>79</v>
      </c>
      <c r="AW524" s="13" t="s">
        <v>32</v>
      </c>
      <c r="AX524" s="13" t="s">
        <v>70</v>
      </c>
      <c r="AY524" s="244" t="s">
        <v>136</v>
      </c>
    </row>
    <row r="525" s="13" customFormat="1">
      <c r="A525" s="13"/>
      <c r="B525" s="233"/>
      <c r="C525" s="234"/>
      <c r="D525" s="235" t="s">
        <v>148</v>
      </c>
      <c r="E525" s="236" t="s">
        <v>19</v>
      </c>
      <c r="F525" s="237" t="s">
        <v>1006</v>
      </c>
      <c r="G525" s="234"/>
      <c r="H525" s="238">
        <v>0.70499999999999996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148</v>
      </c>
      <c r="AU525" s="244" t="s">
        <v>79</v>
      </c>
      <c r="AV525" s="13" t="s">
        <v>79</v>
      </c>
      <c r="AW525" s="13" t="s">
        <v>32</v>
      </c>
      <c r="AX525" s="13" t="s">
        <v>70</v>
      </c>
      <c r="AY525" s="244" t="s">
        <v>136</v>
      </c>
    </row>
    <row r="526" s="13" customFormat="1">
      <c r="A526" s="13"/>
      <c r="B526" s="233"/>
      <c r="C526" s="234"/>
      <c r="D526" s="235" t="s">
        <v>148</v>
      </c>
      <c r="E526" s="236" t="s">
        <v>19</v>
      </c>
      <c r="F526" s="237" t="s">
        <v>1007</v>
      </c>
      <c r="G526" s="234"/>
      <c r="H526" s="238">
        <v>18.48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148</v>
      </c>
      <c r="AU526" s="244" t="s">
        <v>79</v>
      </c>
      <c r="AV526" s="13" t="s">
        <v>79</v>
      </c>
      <c r="AW526" s="13" t="s">
        <v>32</v>
      </c>
      <c r="AX526" s="13" t="s">
        <v>70</v>
      </c>
      <c r="AY526" s="244" t="s">
        <v>136</v>
      </c>
    </row>
    <row r="527" s="13" customFormat="1">
      <c r="A527" s="13"/>
      <c r="B527" s="233"/>
      <c r="C527" s="234"/>
      <c r="D527" s="235" t="s">
        <v>148</v>
      </c>
      <c r="E527" s="236" t="s">
        <v>19</v>
      </c>
      <c r="F527" s="237" t="s">
        <v>1008</v>
      </c>
      <c r="G527" s="234"/>
      <c r="H527" s="238">
        <v>-3.6000000000000001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148</v>
      </c>
      <c r="AU527" s="244" t="s">
        <v>79</v>
      </c>
      <c r="AV527" s="13" t="s">
        <v>79</v>
      </c>
      <c r="AW527" s="13" t="s">
        <v>32</v>
      </c>
      <c r="AX527" s="13" t="s">
        <v>70</v>
      </c>
      <c r="AY527" s="244" t="s">
        <v>136</v>
      </c>
    </row>
    <row r="528" s="14" customFormat="1">
      <c r="A528" s="14"/>
      <c r="B528" s="245"/>
      <c r="C528" s="246"/>
      <c r="D528" s="235" t="s">
        <v>148</v>
      </c>
      <c r="E528" s="247" t="s">
        <v>19</v>
      </c>
      <c r="F528" s="248" t="s">
        <v>152</v>
      </c>
      <c r="G528" s="246"/>
      <c r="H528" s="249">
        <v>83.605000000000004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148</v>
      </c>
      <c r="AU528" s="255" t="s">
        <v>79</v>
      </c>
      <c r="AV528" s="14" t="s">
        <v>144</v>
      </c>
      <c r="AW528" s="14" t="s">
        <v>32</v>
      </c>
      <c r="AX528" s="14" t="s">
        <v>77</v>
      </c>
      <c r="AY528" s="255" t="s">
        <v>136</v>
      </c>
    </row>
    <row r="529" s="2" customFormat="1" ht="16.5" customHeight="1">
      <c r="A529" s="41"/>
      <c r="B529" s="42"/>
      <c r="C529" s="280" t="s">
        <v>1009</v>
      </c>
      <c r="D529" s="280" t="s">
        <v>388</v>
      </c>
      <c r="E529" s="281" t="s">
        <v>1010</v>
      </c>
      <c r="F529" s="282" t="s">
        <v>1011</v>
      </c>
      <c r="G529" s="283" t="s">
        <v>142</v>
      </c>
      <c r="H529" s="284">
        <v>91.965999999999994</v>
      </c>
      <c r="I529" s="285"/>
      <c r="J529" s="286">
        <f>ROUND(I529*H529,2)</f>
        <v>0</v>
      </c>
      <c r="K529" s="282" t="s">
        <v>143</v>
      </c>
      <c r="L529" s="287"/>
      <c r="M529" s="288" t="s">
        <v>19</v>
      </c>
      <c r="N529" s="289" t="s">
        <v>41</v>
      </c>
      <c r="O529" s="87"/>
      <c r="P529" s="224">
        <f>O529*H529</f>
        <v>0</v>
      </c>
      <c r="Q529" s="224">
        <v>0.01771</v>
      </c>
      <c r="R529" s="224">
        <f>Q529*H529</f>
        <v>1.6287178599999999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527</v>
      </c>
      <c r="AT529" s="226" t="s">
        <v>388</v>
      </c>
      <c r="AU529" s="226" t="s">
        <v>79</v>
      </c>
      <c r="AY529" s="20" t="s">
        <v>136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77</v>
      </c>
      <c r="BK529" s="227">
        <f>ROUND(I529*H529,2)</f>
        <v>0</v>
      </c>
      <c r="BL529" s="20" t="s">
        <v>249</v>
      </c>
      <c r="BM529" s="226" t="s">
        <v>1012</v>
      </c>
    </row>
    <row r="530" s="13" customFormat="1">
      <c r="A530" s="13"/>
      <c r="B530" s="233"/>
      <c r="C530" s="234"/>
      <c r="D530" s="235" t="s">
        <v>148</v>
      </c>
      <c r="E530" s="234"/>
      <c r="F530" s="237" t="s">
        <v>1013</v>
      </c>
      <c r="G530" s="234"/>
      <c r="H530" s="238">
        <v>91.965999999999994</v>
      </c>
      <c r="I530" s="239"/>
      <c r="J530" s="234"/>
      <c r="K530" s="234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148</v>
      </c>
      <c r="AU530" s="244" t="s">
        <v>79</v>
      </c>
      <c r="AV530" s="13" t="s">
        <v>79</v>
      </c>
      <c r="AW530" s="13" t="s">
        <v>4</v>
      </c>
      <c r="AX530" s="13" t="s">
        <v>77</v>
      </c>
      <c r="AY530" s="244" t="s">
        <v>136</v>
      </c>
    </row>
    <row r="531" s="2" customFormat="1" ht="16.5" customHeight="1">
      <c r="A531" s="41"/>
      <c r="B531" s="42"/>
      <c r="C531" s="215" t="s">
        <v>1014</v>
      </c>
      <c r="D531" s="215" t="s">
        <v>139</v>
      </c>
      <c r="E531" s="216" t="s">
        <v>1015</v>
      </c>
      <c r="F531" s="217" t="s">
        <v>1016</v>
      </c>
      <c r="G531" s="218" t="s">
        <v>189</v>
      </c>
      <c r="H531" s="219">
        <v>43.100000000000001</v>
      </c>
      <c r="I531" s="220"/>
      <c r="J531" s="221">
        <f>ROUND(I531*H531,2)</f>
        <v>0</v>
      </c>
      <c r="K531" s="217" t="s">
        <v>143</v>
      </c>
      <c r="L531" s="47"/>
      <c r="M531" s="222" t="s">
        <v>19</v>
      </c>
      <c r="N531" s="223" t="s">
        <v>41</v>
      </c>
      <c r="O531" s="87"/>
      <c r="P531" s="224">
        <f>O531*H531</f>
        <v>0</v>
      </c>
      <c r="Q531" s="224">
        <v>0.00020000000000000001</v>
      </c>
      <c r="R531" s="224">
        <f>Q531*H531</f>
        <v>0.0086200000000000009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249</v>
      </c>
      <c r="AT531" s="226" t="s">
        <v>139</v>
      </c>
      <c r="AU531" s="226" t="s">
        <v>79</v>
      </c>
      <c r="AY531" s="20" t="s">
        <v>136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77</v>
      </c>
      <c r="BK531" s="227">
        <f>ROUND(I531*H531,2)</f>
        <v>0</v>
      </c>
      <c r="BL531" s="20" t="s">
        <v>249</v>
      </c>
      <c r="BM531" s="226" t="s">
        <v>1017</v>
      </c>
    </row>
    <row r="532" s="2" customFormat="1">
      <c r="A532" s="41"/>
      <c r="B532" s="42"/>
      <c r="C532" s="43"/>
      <c r="D532" s="228" t="s">
        <v>146</v>
      </c>
      <c r="E532" s="43"/>
      <c r="F532" s="229" t="s">
        <v>1018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146</v>
      </c>
      <c r="AU532" s="20" t="s">
        <v>79</v>
      </c>
    </row>
    <row r="533" s="15" customFormat="1">
      <c r="A533" s="15"/>
      <c r="B533" s="256"/>
      <c r="C533" s="257"/>
      <c r="D533" s="235" t="s">
        <v>148</v>
      </c>
      <c r="E533" s="258" t="s">
        <v>19</v>
      </c>
      <c r="F533" s="259" t="s">
        <v>997</v>
      </c>
      <c r="G533" s="257"/>
      <c r="H533" s="258" t="s">
        <v>19</v>
      </c>
      <c r="I533" s="260"/>
      <c r="J533" s="257"/>
      <c r="K533" s="257"/>
      <c r="L533" s="261"/>
      <c r="M533" s="262"/>
      <c r="N533" s="263"/>
      <c r="O533" s="263"/>
      <c r="P533" s="263"/>
      <c r="Q533" s="263"/>
      <c r="R533" s="263"/>
      <c r="S533" s="263"/>
      <c r="T533" s="26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5" t="s">
        <v>148</v>
      </c>
      <c r="AU533" s="265" t="s">
        <v>79</v>
      </c>
      <c r="AV533" s="15" t="s">
        <v>77</v>
      </c>
      <c r="AW533" s="15" t="s">
        <v>32</v>
      </c>
      <c r="AX533" s="15" t="s">
        <v>70</v>
      </c>
      <c r="AY533" s="265" t="s">
        <v>136</v>
      </c>
    </row>
    <row r="534" s="13" customFormat="1">
      <c r="A534" s="13"/>
      <c r="B534" s="233"/>
      <c r="C534" s="234"/>
      <c r="D534" s="235" t="s">
        <v>148</v>
      </c>
      <c r="E534" s="236" t="s">
        <v>19</v>
      </c>
      <c r="F534" s="237" t="s">
        <v>1019</v>
      </c>
      <c r="G534" s="234"/>
      <c r="H534" s="238">
        <v>6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148</v>
      </c>
      <c r="AU534" s="244" t="s">
        <v>79</v>
      </c>
      <c r="AV534" s="13" t="s">
        <v>79</v>
      </c>
      <c r="AW534" s="13" t="s">
        <v>32</v>
      </c>
      <c r="AX534" s="13" t="s">
        <v>70</v>
      </c>
      <c r="AY534" s="244" t="s">
        <v>136</v>
      </c>
    </row>
    <row r="535" s="13" customFormat="1">
      <c r="A535" s="13"/>
      <c r="B535" s="233"/>
      <c r="C535" s="234"/>
      <c r="D535" s="235" t="s">
        <v>148</v>
      </c>
      <c r="E535" s="236" t="s">
        <v>19</v>
      </c>
      <c r="F535" s="237" t="s">
        <v>1020</v>
      </c>
      <c r="G535" s="234"/>
      <c r="H535" s="238">
        <v>4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148</v>
      </c>
      <c r="AU535" s="244" t="s">
        <v>79</v>
      </c>
      <c r="AV535" s="13" t="s">
        <v>79</v>
      </c>
      <c r="AW535" s="13" t="s">
        <v>32</v>
      </c>
      <c r="AX535" s="13" t="s">
        <v>70</v>
      </c>
      <c r="AY535" s="244" t="s">
        <v>136</v>
      </c>
    </row>
    <row r="536" s="13" customFormat="1">
      <c r="A536" s="13"/>
      <c r="B536" s="233"/>
      <c r="C536" s="234"/>
      <c r="D536" s="235" t="s">
        <v>148</v>
      </c>
      <c r="E536" s="236" t="s">
        <v>19</v>
      </c>
      <c r="F536" s="237" t="s">
        <v>1021</v>
      </c>
      <c r="G536" s="234"/>
      <c r="H536" s="238">
        <v>26.800000000000001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148</v>
      </c>
      <c r="AU536" s="244" t="s">
        <v>79</v>
      </c>
      <c r="AV536" s="13" t="s">
        <v>79</v>
      </c>
      <c r="AW536" s="13" t="s">
        <v>32</v>
      </c>
      <c r="AX536" s="13" t="s">
        <v>70</v>
      </c>
      <c r="AY536" s="244" t="s">
        <v>136</v>
      </c>
    </row>
    <row r="537" s="13" customFormat="1">
      <c r="A537" s="13"/>
      <c r="B537" s="233"/>
      <c r="C537" s="234"/>
      <c r="D537" s="235" t="s">
        <v>148</v>
      </c>
      <c r="E537" s="236" t="s">
        <v>19</v>
      </c>
      <c r="F537" s="237" t="s">
        <v>1022</v>
      </c>
      <c r="G537" s="234"/>
      <c r="H537" s="238">
        <v>4.7000000000000002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148</v>
      </c>
      <c r="AU537" s="244" t="s">
        <v>79</v>
      </c>
      <c r="AV537" s="13" t="s">
        <v>79</v>
      </c>
      <c r="AW537" s="13" t="s">
        <v>32</v>
      </c>
      <c r="AX537" s="13" t="s">
        <v>70</v>
      </c>
      <c r="AY537" s="244" t="s">
        <v>136</v>
      </c>
    </row>
    <row r="538" s="13" customFormat="1">
      <c r="A538" s="13"/>
      <c r="B538" s="233"/>
      <c r="C538" s="234"/>
      <c r="D538" s="235" t="s">
        <v>148</v>
      </c>
      <c r="E538" s="236" t="s">
        <v>19</v>
      </c>
      <c r="F538" s="237" t="s">
        <v>1023</v>
      </c>
      <c r="G538" s="234"/>
      <c r="H538" s="238">
        <v>1.6000000000000001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148</v>
      </c>
      <c r="AU538" s="244" t="s">
        <v>79</v>
      </c>
      <c r="AV538" s="13" t="s">
        <v>79</v>
      </c>
      <c r="AW538" s="13" t="s">
        <v>32</v>
      </c>
      <c r="AX538" s="13" t="s">
        <v>70</v>
      </c>
      <c r="AY538" s="244" t="s">
        <v>136</v>
      </c>
    </row>
    <row r="539" s="14" customFormat="1">
      <c r="A539" s="14"/>
      <c r="B539" s="245"/>
      <c r="C539" s="246"/>
      <c r="D539" s="235" t="s">
        <v>148</v>
      </c>
      <c r="E539" s="247" t="s">
        <v>19</v>
      </c>
      <c r="F539" s="248" t="s">
        <v>152</v>
      </c>
      <c r="G539" s="246"/>
      <c r="H539" s="249">
        <v>43.100000000000001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148</v>
      </c>
      <c r="AU539" s="255" t="s">
        <v>79</v>
      </c>
      <c r="AV539" s="14" t="s">
        <v>144</v>
      </c>
      <c r="AW539" s="14" t="s">
        <v>32</v>
      </c>
      <c r="AX539" s="14" t="s">
        <v>77</v>
      </c>
      <c r="AY539" s="255" t="s">
        <v>136</v>
      </c>
    </row>
    <row r="540" s="2" customFormat="1" ht="16.5" customHeight="1">
      <c r="A540" s="41"/>
      <c r="B540" s="42"/>
      <c r="C540" s="280" t="s">
        <v>1024</v>
      </c>
      <c r="D540" s="280" t="s">
        <v>388</v>
      </c>
      <c r="E540" s="281" t="s">
        <v>1025</v>
      </c>
      <c r="F540" s="282" t="s">
        <v>1026</v>
      </c>
      <c r="G540" s="283" t="s">
        <v>189</v>
      </c>
      <c r="H540" s="284">
        <v>45.255000000000003</v>
      </c>
      <c r="I540" s="285"/>
      <c r="J540" s="286">
        <f>ROUND(I540*H540,2)</f>
        <v>0</v>
      </c>
      <c r="K540" s="282" t="s">
        <v>143</v>
      </c>
      <c r="L540" s="287"/>
      <c r="M540" s="288" t="s">
        <v>19</v>
      </c>
      <c r="N540" s="289" t="s">
        <v>41</v>
      </c>
      <c r="O540" s="87"/>
      <c r="P540" s="224">
        <f>O540*H540</f>
        <v>0</v>
      </c>
      <c r="Q540" s="224">
        <v>0.00029999999999999997</v>
      </c>
      <c r="R540" s="224">
        <f>Q540*H540</f>
        <v>0.0135765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527</v>
      </c>
      <c r="AT540" s="226" t="s">
        <v>388</v>
      </c>
      <c r="AU540" s="226" t="s">
        <v>79</v>
      </c>
      <c r="AY540" s="20" t="s">
        <v>136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249</v>
      </c>
      <c r="BM540" s="226" t="s">
        <v>1027</v>
      </c>
    </row>
    <row r="541" s="13" customFormat="1">
      <c r="A541" s="13"/>
      <c r="B541" s="233"/>
      <c r="C541" s="234"/>
      <c r="D541" s="235" t="s">
        <v>148</v>
      </c>
      <c r="E541" s="234"/>
      <c r="F541" s="237" t="s">
        <v>1028</v>
      </c>
      <c r="G541" s="234"/>
      <c r="H541" s="238">
        <v>45.255000000000003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148</v>
      </c>
      <c r="AU541" s="244" t="s">
        <v>79</v>
      </c>
      <c r="AV541" s="13" t="s">
        <v>79</v>
      </c>
      <c r="AW541" s="13" t="s">
        <v>4</v>
      </c>
      <c r="AX541" s="13" t="s">
        <v>77</v>
      </c>
      <c r="AY541" s="244" t="s">
        <v>136</v>
      </c>
    </row>
    <row r="542" s="2" customFormat="1" ht="16.5" customHeight="1">
      <c r="A542" s="41"/>
      <c r="B542" s="42"/>
      <c r="C542" s="215" t="s">
        <v>1029</v>
      </c>
      <c r="D542" s="215" t="s">
        <v>139</v>
      </c>
      <c r="E542" s="216" t="s">
        <v>1030</v>
      </c>
      <c r="F542" s="217" t="s">
        <v>1031</v>
      </c>
      <c r="G542" s="218" t="s">
        <v>142</v>
      </c>
      <c r="H542" s="219">
        <v>83.605000000000004</v>
      </c>
      <c r="I542" s="220"/>
      <c r="J542" s="221">
        <f>ROUND(I542*H542,2)</f>
        <v>0</v>
      </c>
      <c r="K542" s="217" t="s">
        <v>143</v>
      </c>
      <c r="L542" s="47"/>
      <c r="M542" s="222" t="s">
        <v>19</v>
      </c>
      <c r="N542" s="223" t="s">
        <v>41</v>
      </c>
      <c r="O542" s="87"/>
      <c r="P542" s="224">
        <f>O542*H542</f>
        <v>0</v>
      </c>
      <c r="Q542" s="224">
        <v>4.5000000000000003E-05</v>
      </c>
      <c r="R542" s="224">
        <f>Q542*H542</f>
        <v>0.0037622250000000006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249</v>
      </c>
      <c r="AT542" s="226" t="s">
        <v>139</v>
      </c>
      <c r="AU542" s="226" t="s">
        <v>79</v>
      </c>
      <c r="AY542" s="20" t="s">
        <v>136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249</v>
      </c>
      <c r="BM542" s="226" t="s">
        <v>1032</v>
      </c>
    </row>
    <row r="543" s="2" customFormat="1">
      <c r="A543" s="41"/>
      <c r="B543" s="42"/>
      <c r="C543" s="43"/>
      <c r="D543" s="228" t="s">
        <v>146</v>
      </c>
      <c r="E543" s="43"/>
      <c r="F543" s="229" t="s">
        <v>1033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146</v>
      </c>
      <c r="AU543" s="20" t="s">
        <v>79</v>
      </c>
    </row>
    <row r="544" s="2" customFormat="1" ht="24.15" customHeight="1">
      <c r="A544" s="41"/>
      <c r="B544" s="42"/>
      <c r="C544" s="215" t="s">
        <v>1034</v>
      </c>
      <c r="D544" s="215" t="s">
        <v>139</v>
      </c>
      <c r="E544" s="216" t="s">
        <v>1035</v>
      </c>
      <c r="F544" s="217" t="s">
        <v>1036</v>
      </c>
      <c r="G544" s="218" t="s">
        <v>221</v>
      </c>
      <c r="H544" s="219">
        <v>2.2349999999999999</v>
      </c>
      <c r="I544" s="220"/>
      <c r="J544" s="221">
        <f>ROUND(I544*H544,2)</f>
        <v>0</v>
      </c>
      <c r="K544" s="217" t="s">
        <v>143</v>
      </c>
      <c r="L544" s="47"/>
      <c r="M544" s="222" t="s">
        <v>19</v>
      </c>
      <c r="N544" s="223" t="s">
        <v>41</v>
      </c>
      <c r="O544" s="87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6" t="s">
        <v>249</v>
      </c>
      <c r="AT544" s="226" t="s">
        <v>139</v>
      </c>
      <c r="AU544" s="226" t="s">
        <v>79</v>
      </c>
      <c r="AY544" s="20" t="s">
        <v>136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20" t="s">
        <v>77</v>
      </c>
      <c r="BK544" s="227">
        <f>ROUND(I544*H544,2)</f>
        <v>0</v>
      </c>
      <c r="BL544" s="20" t="s">
        <v>249</v>
      </c>
      <c r="BM544" s="226" t="s">
        <v>1037</v>
      </c>
    </row>
    <row r="545" s="2" customFormat="1">
      <c r="A545" s="41"/>
      <c r="B545" s="42"/>
      <c r="C545" s="43"/>
      <c r="D545" s="228" t="s">
        <v>146</v>
      </c>
      <c r="E545" s="43"/>
      <c r="F545" s="229" t="s">
        <v>1038</v>
      </c>
      <c r="G545" s="43"/>
      <c r="H545" s="43"/>
      <c r="I545" s="230"/>
      <c r="J545" s="43"/>
      <c r="K545" s="43"/>
      <c r="L545" s="47"/>
      <c r="M545" s="231"/>
      <c r="N545" s="23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146</v>
      </c>
      <c r="AU545" s="20" t="s">
        <v>79</v>
      </c>
    </row>
    <row r="546" s="12" customFormat="1" ht="22.8" customHeight="1">
      <c r="A546" s="12"/>
      <c r="B546" s="199"/>
      <c r="C546" s="200"/>
      <c r="D546" s="201" t="s">
        <v>69</v>
      </c>
      <c r="E546" s="213" t="s">
        <v>1039</v>
      </c>
      <c r="F546" s="213" t="s">
        <v>1040</v>
      </c>
      <c r="G546" s="200"/>
      <c r="H546" s="200"/>
      <c r="I546" s="203"/>
      <c r="J546" s="214">
        <f>BK546</f>
        <v>0</v>
      </c>
      <c r="K546" s="200"/>
      <c r="L546" s="205"/>
      <c r="M546" s="206"/>
      <c r="N546" s="207"/>
      <c r="O546" s="207"/>
      <c r="P546" s="208">
        <f>SUM(P547:P633)</f>
        <v>0</v>
      </c>
      <c r="Q546" s="207"/>
      <c r="R546" s="208">
        <f>SUM(R547:R633)</f>
        <v>0.27444953999999999</v>
      </c>
      <c r="S546" s="207"/>
      <c r="T546" s="209">
        <f>SUM(T547:T633)</f>
        <v>0.0060705000000000004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0" t="s">
        <v>79</v>
      </c>
      <c r="AT546" s="211" t="s">
        <v>69</v>
      </c>
      <c r="AU546" s="211" t="s">
        <v>77</v>
      </c>
      <c r="AY546" s="210" t="s">
        <v>136</v>
      </c>
      <c r="BK546" s="212">
        <f>SUM(BK547:BK633)</f>
        <v>0</v>
      </c>
    </row>
    <row r="547" s="2" customFormat="1" ht="16.5" customHeight="1">
      <c r="A547" s="41"/>
      <c r="B547" s="42"/>
      <c r="C547" s="215" t="s">
        <v>1041</v>
      </c>
      <c r="D547" s="215" t="s">
        <v>139</v>
      </c>
      <c r="E547" s="216" t="s">
        <v>1042</v>
      </c>
      <c r="F547" s="217" t="s">
        <v>1043</v>
      </c>
      <c r="G547" s="218" t="s">
        <v>142</v>
      </c>
      <c r="H547" s="219">
        <v>483.77999999999997</v>
      </c>
      <c r="I547" s="220"/>
      <c r="J547" s="221">
        <f>ROUND(I547*H547,2)</f>
        <v>0</v>
      </c>
      <c r="K547" s="217" t="s">
        <v>143</v>
      </c>
      <c r="L547" s="47"/>
      <c r="M547" s="222" t="s">
        <v>19</v>
      </c>
      <c r="N547" s="223" t="s">
        <v>41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249</v>
      </c>
      <c r="AT547" s="226" t="s">
        <v>139</v>
      </c>
      <c r="AU547" s="226" t="s">
        <v>79</v>
      </c>
      <c r="AY547" s="20" t="s">
        <v>136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249</v>
      </c>
      <c r="BM547" s="226" t="s">
        <v>1044</v>
      </c>
    </row>
    <row r="548" s="2" customFormat="1">
      <c r="A548" s="41"/>
      <c r="B548" s="42"/>
      <c r="C548" s="43"/>
      <c r="D548" s="228" t="s">
        <v>146</v>
      </c>
      <c r="E548" s="43"/>
      <c r="F548" s="229" t="s">
        <v>1045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146</v>
      </c>
      <c r="AU548" s="20" t="s">
        <v>79</v>
      </c>
    </row>
    <row r="549" s="2" customFormat="1" ht="16.5" customHeight="1">
      <c r="A549" s="41"/>
      <c r="B549" s="42"/>
      <c r="C549" s="215" t="s">
        <v>1046</v>
      </c>
      <c r="D549" s="215" t="s">
        <v>139</v>
      </c>
      <c r="E549" s="216" t="s">
        <v>1047</v>
      </c>
      <c r="F549" s="217" t="s">
        <v>1048</v>
      </c>
      <c r="G549" s="218" t="s">
        <v>142</v>
      </c>
      <c r="H549" s="219">
        <v>202.34999999999999</v>
      </c>
      <c r="I549" s="220"/>
      <c r="J549" s="221">
        <f>ROUND(I549*H549,2)</f>
        <v>0</v>
      </c>
      <c r="K549" s="217" t="s">
        <v>143</v>
      </c>
      <c r="L549" s="47"/>
      <c r="M549" s="222" t="s">
        <v>19</v>
      </c>
      <c r="N549" s="223" t="s">
        <v>41</v>
      </c>
      <c r="O549" s="87"/>
      <c r="P549" s="224">
        <f>O549*H549</f>
        <v>0</v>
      </c>
      <c r="Q549" s="224">
        <v>0</v>
      </c>
      <c r="R549" s="224">
        <f>Q549*H549</f>
        <v>0</v>
      </c>
      <c r="S549" s="224">
        <v>3.0000000000000001E-05</v>
      </c>
      <c r="T549" s="225">
        <f>S549*H549</f>
        <v>0.0060705000000000004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249</v>
      </c>
      <c r="AT549" s="226" t="s">
        <v>139</v>
      </c>
      <c r="AU549" s="226" t="s">
        <v>79</v>
      </c>
      <c r="AY549" s="20" t="s">
        <v>136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77</v>
      </c>
      <c r="BK549" s="227">
        <f>ROUND(I549*H549,2)</f>
        <v>0</v>
      </c>
      <c r="BL549" s="20" t="s">
        <v>249</v>
      </c>
      <c r="BM549" s="226" t="s">
        <v>1049</v>
      </c>
    </row>
    <row r="550" s="2" customFormat="1">
      <c r="A550" s="41"/>
      <c r="B550" s="42"/>
      <c r="C550" s="43"/>
      <c r="D550" s="228" t="s">
        <v>146</v>
      </c>
      <c r="E550" s="43"/>
      <c r="F550" s="229" t="s">
        <v>1050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146</v>
      </c>
      <c r="AU550" s="20" t="s">
        <v>79</v>
      </c>
    </row>
    <row r="551" s="13" customFormat="1">
      <c r="A551" s="13"/>
      <c r="B551" s="233"/>
      <c r="C551" s="234"/>
      <c r="D551" s="235" t="s">
        <v>148</v>
      </c>
      <c r="E551" s="236" t="s">
        <v>19</v>
      </c>
      <c r="F551" s="237" t="s">
        <v>1051</v>
      </c>
      <c r="G551" s="234"/>
      <c r="H551" s="238">
        <v>202.34999999999999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148</v>
      </c>
      <c r="AU551" s="244" t="s">
        <v>79</v>
      </c>
      <c r="AV551" s="13" t="s">
        <v>79</v>
      </c>
      <c r="AW551" s="13" t="s">
        <v>32</v>
      </c>
      <c r="AX551" s="13" t="s">
        <v>70</v>
      </c>
      <c r="AY551" s="244" t="s">
        <v>136</v>
      </c>
    </row>
    <row r="552" s="14" customFormat="1">
      <c r="A552" s="14"/>
      <c r="B552" s="245"/>
      <c r="C552" s="246"/>
      <c r="D552" s="235" t="s">
        <v>148</v>
      </c>
      <c r="E552" s="247" t="s">
        <v>19</v>
      </c>
      <c r="F552" s="248" t="s">
        <v>152</v>
      </c>
      <c r="G552" s="246"/>
      <c r="H552" s="249">
        <v>202.34999999999999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148</v>
      </c>
      <c r="AU552" s="255" t="s">
        <v>79</v>
      </c>
      <c r="AV552" s="14" t="s">
        <v>144</v>
      </c>
      <c r="AW552" s="14" t="s">
        <v>32</v>
      </c>
      <c r="AX552" s="14" t="s">
        <v>77</v>
      </c>
      <c r="AY552" s="255" t="s">
        <v>136</v>
      </c>
    </row>
    <row r="553" s="2" customFormat="1" ht="16.5" customHeight="1">
      <c r="A553" s="41"/>
      <c r="B553" s="42"/>
      <c r="C553" s="280" t="s">
        <v>1052</v>
      </c>
      <c r="D553" s="280" t="s">
        <v>388</v>
      </c>
      <c r="E553" s="281" t="s">
        <v>1053</v>
      </c>
      <c r="F553" s="282" t="s">
        <v>1054</v>
      </c>
      <c r="G553" s="283" t="s">
        <v>142</v>
      </c>
      <c r="H553" s="284">
        <v>212.46799999999999</v>
      </c>
      <c r="I553" s="285"/>
      <c r="J553" s="286">
        <f>ROUND(I553*H553,2)</f>
        <v>0</v>
      </c>
      <c r="K553" s="282" t="s">
        <v>143</v>
      </c>
      <c r="L553" s="287"/>
      <c r="M553" s="288" t="s">
        <v>19</v>
      </c>
      <c r="N553" s="289" t="s">
        <v>41</v>
      </c>
      <c r="O553" s="87"/>
      <c r="P553" s="224">
        <f>O553*H553</f>
        <v>0</v>
      </c>
      <c r="Q553" s="224">
        <v>0.00020000000000000001</v>
      </c>
      <c r="R553" s="224">
        <f>Q553*H553</f>
        <v>0.042493599999999999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527</v>
      </c>
      <c r="AT553" s="226" t="s">
        <v>388</v>
      </c>
      <c r="AU553" s="226" t="s">
        <v>79</v>
      </c>
      <c r="AY553" s="20" t="s">
        <v>136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77</v>
      </c>
      <c r="BK553" s="227">
        <f>ROUND(I553*H553,2)</f>
        <v>0</v>
      </c>
      <c r="BL553" s="20" t="s">
        <v>249</v>
      </c>
      <c r="BM553" s="226" t="s">
        <v>1055</v>
      </c>
    </row>
    <row r="554" s="13" customFormat="1">
      <c r="A554" s="13"/>
      <c r="B554" s="233"/>
      <c r="C554" s="234"/>
      <c r="D554" s="235" t="s">
        <v>148</v>
      </c>
      <c r="E554" s="234"/>
      <c r="F554" s="237" t="s">
        <v>1056</v>
      </c>
      <c r="G554" s="234"/>
      <c r="H554" s="238">
        <v>212.46799999999999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148</v>
      </c>
      <c r="AU554" s="244" t="s">
        <v>79</v>
      </c>
      <c r="AV554" s="13" t="s">
        <v>79</v>
      </c>
      <c r="AW554" s="13" t="s">
        <v>4</v>
      </c>
      <c r="AX554" s="13" t="s">
        <v>77</v>
      </c>
      <c r="AY554" s="244" t="s">
        <v>136</v>
      </c>
    </row>
    <row r="555" s="2" customFormat="1" ht="16.5" customHeight="1">
      <c r="A555" s="41"/>
      <c r="B555" s="42"/>
      <c r="C555" s="215" t="s">
        <v>1057</v>
      </c>
      <c r="D555" s="215" t="s">
        <v>139</v>
      </c>
      <c r="E555" s="216" t="s">
        <v>1058</v>
      </c>
      <c r="F555" s="217" t="s">
        <v>1059</v>
      </c>
      <c r="G555" s="218" t="s">
        <v>142</v>
      </c>
      <c r="H555" s="219">
        <v>380.77999999999997</v>
      </c>
      <c r="I555" s="220"/>
      <c r="J555" s="221">
        <f>ROUND(I555*H555,2)</f>
        <v>0</v>
      </c>
      <c r="K555" s="217" t="s">
        <v>143</v>
      </c>
      <c r="L555" s="47"/>
      <c r="M555" s="222" t="s">
        <v>19</v>
      </c>
      <c r="N555" s="223" t="s">
        <v>41</v>
      </c>
      <c r="O555" s="87"/>
      <c r="P555" s="224">
        <f>O555*H555</f>
        <v>0</v>
      </c>
      <c r="Q555" s="224">
        <v>0.00020799999999999999</v>
      </c>
      <c r="R555" s="224">
        <f>Q555*H555</f>
        <v>0.079202239999999993</v>
      </c>
      <c r="S555" s="224">
        <v>0</v>
      </c>
      <c r="T555" s="225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6" t="s">
        <v>249</v>
      </c>
      <c r="AT555" s="226" t="s">
        <v>139</v>
      </c>
      <c r="AU555" s="226" t="s">
        <v>79</v>
      </c>
      <c r="AY555" s="20" t="s">
        <v>136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20" t="s">
        <v>77</v>
      </c>
      <c r="BK555" s="227">
        <f>ROUND(I555*H555,2)</f>
        <v>0</v>
      </c>
      <c r="BL555" s="20" t="s">
        <v>249</v>
      </c>
      <c r="BM555" s="226" t="s">
        <v>1060</v>
      </c>
    </row>
    <row r="556" s="2" customFormat="1">
      <c r="A556" s="41"/>
      <c r="B556" s="42"/>
      <c r="C556" s="43"/>
      <c r="D556" s="228" t="s">
        <v>146</v>
      </c>
      <c r="E556" s="43"/>
      <c r="F556" s="229" t="s">
        <v>1061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146</v>
      </c>
      <c r="AU556" s="20" t="s">
        <v>79</v>
      </c>
    </row>
    <row r="557" s="13" customFormat="1">
      <c r="A557" s="13"/>
      <c r="B557" s="233"/>
      <c r="C557" s="234"/>
      <c r="D557" s="235" t="s">
        <v>148</v>
      </c>
      <c r="E557" s="236" t="s">
        <v>19</v>
      </c>
      <c r="F557" s="237" t="s">
        <v>1062</v>
      </c>
      <c r="G557" s="234"/>
      <c r="H557" s="238">
        <v>35.600000000000001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148</v>
      </c>
      <c r="AU557" s="244" t="s">
        <v>79</v>
      </c>
      <c r="AV557" s="13" t="s">
        <v>79</v>
      </c>
      <c r="AW557" s="13" t="s">
        <v>32</v>
      </c>
      <c r="AX557" s="13" t="s">
        <v>70</v>
      </c>
      <c r="AY557" s="244" t="s">
        <v>136</v>
      </c>
    </row>
    <row r="558" s="16" customFormat="1">
      <c r="A558" s="16"/>
      <c r="B558" s="266"/>
      <c r="C558" s="267"/>
      <c r="D558" s="235" t="s">
        <v>148</v>
      </c>
      <c r="E558" s="268" t="s">
        <v>19</v>
      </c>
      <c r="F558" s="269" t="s">
        <v>165</v>
      </c>
      <c r="G558" s="267"/>
      <c r="H558" s="270">
        <v>35.600000000000001</v>
      </c>
      <c r="I558" s="271"/>
      <c r="J558" s="267"/>
      <c r="K558" s="267"/>
      <c r="L558" s="272"/>
      <c r="M558" s="273"/>
      <c r="N558" s="274"/>
      <c r="O558" s="274"/>
      <c r="P558" s="274"/>
      <c r="Q558" s="274"/>
      <c r="R558" s="274"/>
      <c r="S558" s="274"/>
      <c r="T558" s="275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6" t="s">
        <v>148</v>
      </c>
      <c r="AU558" s="276" t="s">
        <v>79</v>
      </c>
      <c r="AV558" s="16" t="s">
        <v>166</v>
      </c>
      <c r="AW558" s="16" t="s">
        <v>32</v>
      </c>
      <c r="AX558" s="16" t="s">
        <v>70</v>
      </c>
      <c r="AY558" s="276" t="s">
        <v>136</v>
      </c>
    </row>
    <row r="559" s="15" customFormat="1">
      <c r="A559" s="15"/>
      <c r="B559" s="256"/>
      <c r="C559" s="257"/>
      <c r="D559" s="235" t="s">
        <v>148</v>
      </c>
      <c r="E559" s="258" t="s">
        <v>19</v>
      </c>
      <c r="F559" s="259" t="s">
        <v>1063</v>
      </c>
      <c r="G559" s="257"/>
      <c r="H559" s="258" t="s">
        <v>19</v>
      </c>
      <c r="I559" s="260"/>
      <c r="J559" s="257"/>
      <c r="K559" s="257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148</v>
      </c>
      <c r="AU559" s="265" t="s">
        <v>79</v>
      </c>
      <c r="AV559" s="15" t="s">
        <v>77</v>
      </c>
      <c r="AW559" s="15" t="s">
        <v>32</v>
      </c>
      <c r="AX559" s="15" t="s">
        <v>70</v>
      </c>
      <c r="AY559" s="265" t="s">
        <v>136</v>
      </c>
    </row>
    <row r="560" s="13" customFormat="1">
      <c r="A560" s="13"/>
      <c r="B560" s="233"/>
      <c r="C560" s="234"/>
      <c r="D560" s="235" t="s">
        <v>148</v>
      </c>
      <c r="E560" s="236" t="s">
        <v>19</v>
      </c>
      <c r="F560" s="237" t="s">
        <v>1064</v>
      </c>
      <c r="G560" s="234"/>
      <c r="H560" s="238">
        <v>18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148</v>
      </c>
      <c r="AU560" s="244" t="s">
        <v>79</v>
      </c>
      <c r="AV560" s="13" t="s">
        <v>79</v>
      </c>
      <c r="AW560" s="13" t="s">
        <v>32</v>
      </c>
      <c r="AX560" s="13" t="s">
        <v>70</v>
      </c>
      <c r="AY560" s="244" t="s">
        <v>136</v>
      </c>
    </row>
    <row r="561" s="13" customFormat="1">
      <c r="A561" s="13"/>
      <c r="B561" s="233"/>
      <c r="C561" s="234"/>
      <c r="D561" s="235" t="s">
        <v>148</v>
      </c>
      <c r="E561" s="236" t="s">
        <v>19</v>
      </c>
      <c r="F561" s="237" t="s">
        <v>1065</v>
      </c>
      <c r="G561" s="234"/>
      <c r="H561" s="238">
        <v>-5.6299999999999999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148</v>
      </c>
      <c r="AU561" s="244" t="s">
        <v>79</v>
      </c>
      <c r="AV561" s="13" t="s">
        <v>79</v>
      </c>
      <c r="AW561" s="13" t="s">
        <v>32</v>
      </c>
      <c r="AX561" s="13" t="s">
        <v>70</v>
      </c>
      <c r="AY561" s="244" t="s">
        <v>136</v>
      </c>
    </row>
    <row r="562" s="13" customFormat="1">
      <c r="A562" s="13"/>
      <c r="B562" s="233"/>
      <c r="C562" s="234"/>
      <c r="D562" s="235" t="s">
        <v>148</v>
      </c>
      <c r="E562" s="236" t="s">
        <v>19</v>
      </c>
      <c r="F562" s="237" t="s">
        <v>1066</v>
      </c>
      <c r="G562" s="234"/>
      <c r="H562" s="238">
        <v>8.6999999999999993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148</v>
      </c>
      <c r="AU562" s="244" t="s">
        <v>79</v>
      </c>
      <c r="AV562" s="13" t="s">
        <v>79</v>
      </c>
      <c r="AW562" s="13" t="s">
        <v>32</v>
      </c>
      <c r="AX562" s="13" t="s">
        <v>70</v>
      </c>
      <c r="AY562" s="244" t="s">
        <v>136</v>
      </c>
    </row>
    <row r="563" s="13" customFormat="1">
      <c r="A563" s="13"/>
      <c r="B563" s="233"/>
      <c r="C563" s="234"/>
      <c r="D563" s="235" t="s">
        <v>148</v>
      </c>
      <c r="E563" s="236" t="s">
        <v>19</v>
      </c>
      <c r="F563" s="237" t="s">
        <v>1067</v>
      </c>
      <c r="G563" s="234"/>
      <c r="H563" s="238">
        <v>-1.45</v>
      </c>
      <c r="I563" s="239"/>
      <c r="J563" s="234"/>
      <c r="K563" s="234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148</v>
      </c>
      <c r="AU563" s="244" t="s">
        <v>79</v>
      </c>
      <c r="AV563" s="13" t="s">
        <v>79</v>
      </c>
      <c r="AW563" s="13" t="s">
        <v>32</v>
      </c>
      <c r="AX563" s="13" t="s">
        <v>70</v>
      </c>
      <c r="AY563" s="244" t="s">
        <v>136</v>
      </c>
    </row>
    <row r="564" s="13" customFormat="1">
      <c r="A564" s="13"/>
      <c r="B564" s="233"/>
      <c r="C564" s="234"/>
      <c r="D564" s="235" t="s">
        <v>148</v>
      </c>
      <c r="E564" s="236" t="s">
        <v>19</v>
      </c>
      <c r="F564" s="237" t="s">
        <v>1068</v>
      </c>
      <c r="G564" s="234"/>
      <c r="H564" s="238">
        <v>0.70499999999999996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148</v>
      </c>
      <c r="AU564" s="244" t="s">
        <v>79</v>
      </c>
      <c r="AV564" s="13" t="s">
        <v>79</v>
      </c>
      <c r="AW564" s="13" t="s">
        <v>32</v>
      </c>
      <c r="AX564" s="13" t="s">
        <v>70</v>
      </c>
      <c r="AY564" s="244" t="s">
        <v>136</v>
      </c>
    </row>
    <row r="565" s="13" customFormat="1">
      <c r="A565" s="13"/>
      <c r="B565" s="233"/>
      <c r="C565" s="234"/>
      <c r="D565" s="235" t="s">
        <v>148</v>
      </c>
      <c r="E565" s="236" t="s">
        <v>19</v>
      </c>
      <c r="F565" s="237" t="s">
        <v>1069</v>
      </c>
      <c r="G565" s="234"/>
      <c r="H565" s="238">
        <v>6.5999999999999996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148</v>
      </c>
      <c r="AU565" s="244" t="s">
        <v>79</v>
      </c>
      <c r="AV565" s="13" t="s">
        <v>79</v>
      </c>
      <c r="AW565" s="13" t="s">
        <v>32</v>
      </c>
      <c r="AX565" s="13" t="s">
        <v>70</v>
      </c>
      <c r="AY565" s="244" t="s">
        <v>136</v>
      </c>
    </row>
    <row r="566" s="13" customFormat="1">
      <c r="A566" s="13"/>
      <c r="B566" s="233"/>
      <c r="C566" s="234"/>
      <c r="D566" s="235" t="s">
        <v>148</v>
      </c>
      <c r="E566" s="236" t="s">
        <v>19</v>
      </c>
      <c r="F566" s="237" t="s">
        <v>1070</v>
      </c>
      <c r="G566" s="234"/>
      <c r="H566" s="238">
        <v>-0.66000000000000003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148</v>
      </c>
      <c r="AU566" s="244" t="s">
        <v>79</v>
      </c>
      <c r="AV566" s="13" t="s">
        <v>79</v>
      </c>
      <c r="AW566" s="13" t="s">
        <v>32</v>
      </c>
      <c r="AX566" s="13" t="s">
        <v>70</v>
      </c>
      <c r="AY566" s="244" t="s">
        <v>136</v>
      </c>
    </row>
    <row r="567" s="13" customFormat="1">
      <c r="A567" s="13"/>
      <c r="B567" s="233"/>
      <c r="C567" s="234"/>
      <c r="D567" s="235" t="s">
        <v>148</v>
      </c>
      <c r="E567" s="236" t="s">
        <v>19</v>
      </c>
      <c r="F567" s="237" t="s">
        <v>1071</v>
      </c>
      <c r="G567" s="234"/>
      <c r="H567" s="238">
        <v>120.59999999999999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148</v>
      </c>
      <c r="AU567" s="244" t="s">
        <v>79</v>
      </c>
      <c r="AV567" s="13" t="s">
        <v>79</v>
      </c>
      <c r="AW567" s="13" t="s">
        <v>32</v>
      </c>
      <c r="AX567" s="13" t="s">
        <v>70</v>
      </c>
      <c r="AY567" s="244" t="s">
        <v>136</v>
      </c>
    </row>
    <row r="568" s="13" customFormat="1">
      <c r="A568" s="13"/>
      <c r="B568" s="233"/>
      <c r="C568" s="234"/>
      <c r="D568" s="235" t="s">
        <v>148</v>
      </c>
      <c r="E568" s="236" t="s">
        <v>19</v>
      </c>
      <c r="F568" s="237" t="s">
        <v>1072</v>
      </c>
      <c r="G568" s="234"/>
      <c r="H568" s="238">
        <v>-19.079999999999998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148</v>
      </c>
      <c r="AU568" s="244" t="s">
        <v>79</v>
      </c>
      <c r="AV568" s="13" t="s">
        <v>79</v>
      </c>
      <c r="AW568" s="13" t="s">
        <v>32</v>
      </c>
      <c r="AX568" s="13" t="s">
        <v>70</v>
      </c>
      <c r="AY568" s="244" t="s">
        <v>136</v>
      </c>
    </row>
    <row r="569" s="13" customFormat="1">
      <c r="A569" s="13"/>
      <c r="B569" s="233"/>
      <c r="C569" s="234"/>
      <c r="D569" s="235" t="s">
        <v>148</v>
      </c>
      <c r="E569" s="236" t="s">
        <v>19</v>
      </c>
      <c r="F569" s="237" t="s">
        <v>1073</v>
      </c>
      <c r="G569" s="234"/>
      <c r="H569" s="238">
        <v>4.2300000000000004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148</v>
      </c>
      <c r="AU569" s="244" t="s">
        <v>79</v>
      </c>
      <c r="AV569" s="13" t="s">
        <v>79</v>
      </c>
      <c r="AW569" s="13" t="s">
        <v>32</v>
      </c>
      <c r="AX569" s="13" t="s">
        <v>70</v>
      </c>
      <c r="AY569" s="244" t="s">
        <v>136</v>
      </c>
    </row>
    <row r="570" s="13" customFormat="1">
      <c r="A570" s="13"/>
      <c r="B570" s="233"/>
      <c r="C570" s="234"/>
      <c r="D570" s="235" t="s">
        <v>148</v>
      </c>
      <c r="E570" s="236" t="s">
        <v>19</v>
      </c>
      <c r="F570" s="237" t="s">
        <v>1074</v>
      </c>
      <c r="G570" s="234"/>
      <c r="H570" s="238">
        <v>25.199999999999999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148</v>
      </c>
      <c r="AU570" s="244" t="s">
        <v>79</v>
      </c>
      <c r="AV570" s="13" t="s">
        <v>79</v>
      </c>
      <c r="AW570" s="13" t="s">
        <v>32</v>
      </c>
      <c r="AX570" s="13" t="s">
        <v>70</v>
      </c>
      <c r="AY570" s="244" t="s">
        <v>136</v>
      </c>
    </row>
    <row r="571" s="13" customFormat="1">
      <c r="A571" s="13"/>
      <c r="B571" s="233"/>
      <c r="C571" s="234"/>
      <c r="D571" s="235" t="s">
        <v>148</v>
      </c>
      <c r="E571" s="236" t="s">
        <v>19</v>
      </c>
      <c r="F571" s="237" t="s">
        <v>1075</v>
      </c>
      <c r="G571" s="234"/>
      <c r="H571" s="238">
        <v>-4.2300000000000004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148</v>
      </c>
      <c r="AU571" s="244" t="s">
        <v>79</v>
      </c>
      <c r="AV571" s="13" t="s">
        <v>79</v>
      </c>
      <c r="AW571" s="13" t="s">
        <v>32</v>
      </c>
      <c r="AX571" s="13" t="s">
        <v>70</v>
      </c>
      <c r="AY571" s="244" t="s">
        <v>136</v>
      </c>
    </row>
    <row r="572" s="13" customFormat="1">
      <c r="A572" s="13"/>
      <c r="B572" s="233"/>
      <c r="C572" s="234"/>
      <c r="D572" s="235" t="s">
        <v>148</v>
      </c>
      <c r="E572" s="236" t="s">
        <v>19</v>
      </c>
      <c r="F572" s="237" t="s">
        <v>1076</v>
      </c>
      <c r="G572" s="234"/>
      <c r="H572" s="238">
        <v>1.8899999999999999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148</v>
      </c>
      <c r="AU572" s="244" t="s">
        <v>79</v>
      </c>
      <c r="AV572" s="13" t="s">
        <v>79</v>
      </c>
      <c r="AW572" s="13" t="s">
        <v>32</v>
      </c>
      <c r="AX572" s="13" t="s">
        <v>70</v>
      </c>
      <c r="AY572" s="244" t="s">
        <v>136</v>
      </c>
    </row>
    <row r="573" s="13" customFormat="1">
      <c r="A573" s="13"/>
      <c r="B573" s="233"/>
      <c r="C573" s="234"/>
      <c r="D573" s="235" t="s">
        <v>148</v>
      </c>
      <c r="E573" s="236" t="s">
        <v>19</v>
      </c>
      <c r="F573" s="237" t="s">
        <v>1077</v>
      </c>
      <c r="G573" s="234"/>
      <c r="H573" s="238">
        <v>52.799999999999997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148</v>
      </c>
      <c r="AU573" s="244" t="s">
        <v>79</v>
      </c>
      <c r="AV573" s="13" t="s">
        <v>79</v>
      </c>
      <c r="AW573" s="13" t="s">
        <v>32</v>
      </c>
      <c r="AX573" s="13" t="s">
        <v>70</v>
      </c>
      <c r="AY573" s="244" t="s">
        <v>136</v>
      </c>
    </row>
    <row r="574" s="13" customFormat="1">
      <c r="A574" s="13"/>
      <c r="B574" s="233"/>
      <c r="C574" s="234"/>
      <c r="D574" s="235" t="s">
        <v>148</v>
      </c>
      <c r="E574" s="236" t="s">
        <v>19</v>
      </c>
      <c r="F574" s="237" t="s">
        <v>1078</v>
      </c>
      <c r="G574" s="234"/>
      <c r="H574" s="238">
        <v>-7.2000000000000002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148</v>
      </c>
      <c r="AU574" s="244" t="s">
        <v>79</v>
      </c>
      <c r="AV574" s="13" t="s">
        <v>79</v>
      </c>
      <c r="AW574" s="13" t="s">
        <v>32</v>
      </c>
      <c r="AX574" s="13" t="s">
        <v>70</v>
      </c>
      <c r="AY574" s="244" t="s">
        <v>136</v>
      </c>
    </row>
    <row r="575" s="13" customFormat="1">
      <c r="A575" s="13"/>
      <c r="B575" s="233"/>
      <c r="C575" s="234"/>
      <c r="D575" s="235" t="s">
        <v>148</v>
      </c>
      <c r="E575" s="236" t="s">
        <v>19</v>
      </c>
      <c r="F575" s="237" t="s">
        <v>1079</v>
      </c>
      <c r="G575" s="234"/>
      <c r="H575" s="238">
        <v>10.68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148</v>
      </c>
      <c r="AU575" s="244" t="s">
        <v>79</v>
      </c>
      <c r="AV575" s="13" t="s">
        <v>79</v>
      </c>
      <c r="AW575" s="13" t="s">
        <v>32</v>
      </c>
      <c r="AX575" s="13" t="s">
        <v>70</v>
      </c>
      <c r="AY575" s="244" t="s">
        <v>136</v>
      </c>
    </row>
    <row r="576" s="13" customFormat="1">
      <c r="A576" s="13"/>
      <c r="B576" s="233"/>
      <c r="C576" s="234"/>
      <c r="D576" s="235" t="s">
        <v>148</v>
      </c>
      <c r="E576" s="236" t="s">
        <v>19</v>
      </c>
      <c r="F576" s="237" t="s">
        <v>1080</v>
      </c>
      <c r="G576" s="234"/>
      <c r="H576" s="238">
        <v>-0.98999999999999999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148</v>
      </c>
      <c r="AU576" s="244" t="s">
        <v>79</v>
      </c>
      <c r="AV576" s="13" t="s">
        <v>79</v>
      </c>
      <c r="AW576" s="13" t="s">
        <v>32</v>
      </c>
      <c r="AX576" s="13" t="s">
        <v>70</v>
      </c>
      <c r="AY576" s="244" t="s">
        <v>136</v>
      </c>
    </row>
    <row r="577" s="13" customFormat="1">
      <c r="A577" s="13"/>
      <c r="B577" s="233"/>
      <c r="C577" s="234"/>
      <c r="D577" s="235" t="s">
        <v>148</v>
      </c>
      <c r="E577" s="236" t="s">
        <v>19</v>
      </c>
      <c r="F577" s="237" t="s">
        <v>1081</v>
      </c>
      <c r="G577" s="234"/>
      <c r="H577" s="238">
        <v>2.6400000000000001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148</v>
      </c>
      <c r="AU577" s="244" t="s">
        <v>79</v>
      </c>
      <c r="AV577" s="13" t="s">
        <v>79</v>
      </c>
      <c r="AW577" s="13" t="s">
        <v>32</v>
      </c>
      <c r="AX577" s="13" t="s">
        <v>70</v>
      </c>
      <c r="AY577" s="244" t="s">
        <v>136</v>
      </c>
    </row>
    <row r="578" s="13" customFormat="1">
      <c r="A578" s="13"/>
      <c r="B578" s="233"/>
      <c r="C578" s="234"/>
      <c r="D578" s="235" t="s">
        <v>148</v>
      </c>
      <c r="E578" s="236" t="s">
        <v>19</v>
      </c>
      <c r="F578" s="237" t="s">
        <v>1082</v>
      </c>
      <c r="G578" s="234"/>
      <c r="H578" s="238">
        <v>25.800000000000001</v>
      </c>
      <c r="I578" s="239"/>
      <c r="J578" s="234"/>
      <c r="K578" s="234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148</v>
      </c>
      <c r="AU578" s="244" t="s">
        <v>79</v>
      </c>
      <c r="AV578" s="13" t="s">
        <v>79</v>
      </c>
      <c r="AW578" s="13" t="s">
        <v>32</v>
      </c>
      <c r="AX578" s="13" t="s">
        <v>70</v>
      </c>
      <c r="AY578" s="244" t="s">
        <v>136</v>
      </c>
    </row>
    <row r="579" s="13" customFormat="1">
      <c r="A579" s="13"/>
      <c r="B579" s="233"/>
      <c r="C579" s="234"/>
      <c r="D579" s="235" t="s">
        <v>148</v>
      </c>
      <c r="E579" s="236" t="s">
        <v>19</v>
      </c>
      <c r="F579" s="237" t="s">
        <v>565</v>
      </c>
      <c r="G579" s="234"/>
      <c r="H579" s="238">
        <v>-1.8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148</v>
      </c>
      <c r="AU579" s="244" t="s">
        <v>79</v>
      </c>
      <c r="AV579" s="13" t="s">
        <v>79</v>
      </c>
      <c r="AW579" s="13" t="s">
        <v>32</v>
      </c>
      <c r="AX579" s="13" t="s">
        <v>70</v>
      </c>
      <c r="AY579" s="244" t="s">
        <v>136</v>
      </c>
    </row>
    <row r="580" s="13" customFormat="1">
      <c r="A580" s="13"/>
      <c r="B580" s="233"/>
      <c r="C580" s="234"/>
      <c r="D580" s="235" t="s">
        <v>148</v>
      </c>
      <c r="E580" s="236" t="s">
        <v>19</v>
      </c>
      <c r="F580" s="237" t="s">
        <v>1083</v>
      </c>
      <c r="G580" s="234"/>
      <c r="H580" s="238">
        <v>52.200000000000003</v>
      </c>
      <c r="I580" s="239"/>
      <c r="J580" s="234"/>
      <c r="K580" s="234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148</v>
      </c>
      <c r="AU580" s="244" t="s">
        <v>79</v>
      </c>
      <c r="AV580" s="13" t="s">
        <v>79</v>
      </c>
      <c r="AW580" s="13" t="s">
        <v>32</v>
      </c>
      <c r="AX580" s="13" t="s">
        <v>70</v>
      </c>
      <c r="AY580" s="244" t="s">
        <v>136</v>
      </c>
    </row>
    <row r="581" s="13" customFormat="1">
      <c r="A581" s="13"/>
      <c r="B581" s="233"/>
      <c r="C581" s="234"/>
      <c r="D581" s="235" t="s">
        <v>148</v>
      </c>
      <c r="E581" s="236" t="s">
        <v>19</v>
      </c>
      <c r="F581" s="237" t="s">
        <v>1084</v>
      </c>
      <c r="G581" s="234"/>
      <c r="H581" s="238">
        <v>-3.7799999999999998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148</v>
      </c>
      <c r="AU581" s="244" t="s">
        <v>79</v>
      </c>
      <c r="AV581" s="13" t="s">
        <v>79</v>
      </c>
      <c r="AW581" s="13" t="s">
        <v>32</v>
      </c>
      <c r="AX581" s="13" t="s">
        <v>70</v>
      </c>
      <c r="AY581" s="244" t="s">
        <v>136</v>
      </c>
    </row>
    <row r="582" s="13" customFormat="1">
      <c r="A582" s="13"/>
      <c r="B582" s="233"/>
      <c r="C582" s="234"/>
      <c r="D582" s="235" t="s">
        <v>148</v>
      </c>
      <c r="E582" s="236" t="s">
        <v>19</v>
      </c>
      <c r="F582" s="237" t="s">
        <v>1068</v>
      </c>
      <c r="G582" s="234"/>
      <c r="H582" s="238">
        <v>0.70499999999999996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148</v>
      </c>
      <c r="AU582" s="244" t="s">
        <v>79</v>
      </c>
      <c r="AV582" s="13" t="s">
        <v>79</v>
      </c>
      <c r="AW582" s="13" t="s">
        <v>32</v>
      </c>
      <c r="AX582" s="13" t="s">
        <v>70</v>
      </c>
      <c r="AY582" s="244" t="s">
        <v>136</v>
      </c>
    </row>
    <row r="583" s="13" customFormat="1">
      <c r="A583" s="13"/>
      <c r="B583" s="233"/>
      <c r="C583" s="234"/>
      <c r="D583" s="235" t="s">
        <v>148</v>
      </c>
      <c r="E583" s="236" t="s">
        <v>19</v>
      </c>
      <c r="F583" s="237" t="s">
        <v>1085</v>
      </c>
      <c r="G583" s="234"/>
      <c r="H583" s="238">
        <v>34.799999999999997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148</v>
      </c>
      <c r="AU583" s="244" t="s">
        <v>79</v>
      </c>
      <c r="AV583" s="13" t="s">
        <v>79</v>
      </c>
      <c r="AW583" s="13" t="s">
        <v>32</v>
      </c>
      <c r="AX583" s="13" t="s">
        <v>70</v>
      </c>
      <c r="AY583" s="244" t="s">
        <v>136</v>
      </c>
    </row>
    <row r="584" s="13" customFormat="1">
      <c r="A584" s="13"/>
      <c r="B584" s="233"/>
      <c r="C584" s="234"/>
      <c r="D584" s="235" t="s">
        <v>148</v>
      </c>
      <c r="E584" s="236" t="s">
        <v>19</v>
      </c>
      <c r="F584" s="237" t="s">
        <v>565</v>
      </c>
      <c r="G584" s="234"/>
      <c r="H584" s="238">
        <v>-1.8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148</v>
      </c>
      <c r="AU584" s="244" t="s">
        <v>79</v>
      </c>
      <c r="AV584" s="13" t="s">
        <v>79</v>
      </c>
      <c r="AW584" s="13" t="s">
        <v>32</v>
      </c>
      <c r="AX584" s="13" t="s">
        <v>70</v>
      </c>
      <c r="AY584" s="244" t="s">
        <v>136</v>
      </c>
    </row>
    <row r="585" s="13" customFormat="1">
      <c r="A585" s="13"/>
      <c r="B585" s="233"/>
      <c r="C585" s="234"/>
      <c r="D585" s="235" t="s">
        <v>148</v>
      </c>
      <c r="E585" s="236" t="s">
        <v>19</v>
      </c>
      <c r="F585" s="237" t="s">
        <v>875</v>
      </c>
      <c r="G585" s="234"/>
      <c r="H585" s="238">
        <v>0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148</v>
      </c>
      <c r="AU585" s="244" t="s">
        <v>79</v>
      </c>
      <c r="AV585" s="13" t="s">
        <v>79</v>
      </c>
      <c r="AW585" s="13" t="s">
        <v>32</v>
      </c>
      <c r="AX585" s="13" t="s">
        <v>70</v>
      </c>
      <c r="AY585" s="244" t="s">
        <v>136</v>
      </c>
    </row>
    <row r="586" s="13" customFormat="1">
      <c r="A586" s="13"/>
      <c r="B586" s="233"/>
      <c r="C586" s="234"/>
      <c r="D586" s="235" t="s">
        <v>148</v>
      </c>
      <c r="E586" s="236" t="s">
        <v>19</v>
      </c>
      <c r="F586" s="237" t="s">
        <v>1086</v>
      </c>
      <c r="G586" s="234"/>
      <c r="H586" s="238">
        <v>30.600000000000001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148</v>
      </c>
      <c r="AU586" s="244" t="s">
        <v>79</v>
      </c>
      <c r="AV586" s="13" t="s">
        <v>79</v>
      </c>
      <c r="AW586" s="13" t="s">
        <v>32</v>
      </c>
      <c r="AX586" s="13" t="s">
        <v>70</v>
      </c>
      <c r="AY586" s="244" t="s">
        <v>136</v>
      </c>
    </row>
    <row r="587" s="13" customFormat="1">
      <c r="A587" s="13"/>
      <c r="B587" s="233"/>
      <c r="C587" s="234"/>
      <c r="D587" s="235" t="s">
        <v>148</v>
      </c>
      <c r="E587" s="236" t="s">
        <v>19</v>
      </c>
      <c r="F587" s="237" t="s">
        <v>1087</v>
      </c>
      <c r="G587" s="234"/>
      <c r="H587" s="238">
        <v>-5.7599999999999998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148</v>
      </c>
      <c r="AU587" s="244" t="s">
        <v>79</v>
      </c>
      <c r="AV587" s="13" t="s">
        <v>79</v>
      </c>
      <c r="AW587" s="13" t="s">
        <v>32</v>
      </c>
      <c r="AX587" s="13" t="s">
        <v>70</v>
      </c>
      <c r="AY587" s="244" t="s">
        <v>136</v>
      </c>
    </row>
    <row r="588" s="13" customFormat="1">
      <c r="A588" s="13"/>
      <c r="B588" s="233"/>
      <c r="C588" s="234"/>
      <c r="D588" s="235" t="s">
        <v>148</v>
      </c>
      <c r="E588" s="236" t="s">
        <v>19</v>
      </c>
      <c r="F588" s="237" t="s">
        <v>1088</v>
      </c>
      <c r="G588" s="234"/>
      <c r="H588" s="238">
        <v>1.4099999999999999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148</v>
      </c>
      <c r="AU588" s="244" t="s">
        <v>79</v>
      </c>
      <c r="AV588" s="13" t="s">
        <v>79</v>
      </c>
      <c r="AW588" s="13" t="s">
        <v>32</v>
      </c>
      <c r="AX588" s="13" t="s">
        <v>70</v>
      </c>
      <c r="AY588" s="244" t="s">
        <v>136</v>
      </c>
    </row>
    <row r="589" s="13" customFormat="1">
      <c r="A589" s="13"/>
      <c r="B589" s="233"/>
      <c r="C589" s="234"/>
      <c r="D589" s="235" t="s">
        <v>148</v>
      </c>
      <c r="E589" s="236" t="s">
        <v>19</v>
      </c>
      <c r="F589" s="237" t="s">
        <v>1089</v>
      </c>
      <c r="G589" s="234"/>
      <c r="H589" s="238">
        <v>0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148</v>
      </c>
      <c r="AU589" s="244" t="s">
        <v>79</v>
      </c>
      <c r="AV589" s="13" t="s">
        <v>79</v>
      </c>
      <c r="AW589" s="13" t="s">
        <v>32</v>
      </c>
      <c r="AX589" s="13" t="s">
        <v>70</v>
      </c>
      <c r="AY589" s="244" t="s">
        <v>136</v>
      </c>
    </row>
    <row r="590" s="16" customFormat="1">
      <c r="A590" s="16"/>
      <c r="B590" s="266"/>
      <c r="C590" s="267"/>
      <c r="D590" s="235" t="s">
        <v>148</v>
      </c>
      <c r="E590" s="268" t="s">
        <v>19</v>
      </c>
      <c r="F590" s="269" t="s">
        <v>165</v>
      </c>
      <c r="G590" s="267"/>
      <c r="H590" s="270">
        <v>345.18000000000001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76" t="s">
        <v>148</v>
      </c>
      <c r="AU590" s="276" t="s">
        <v>79</v>
      </c>
      <c r="AV590" s="16" t="s">
        <v>166</v>
      </c>
      <c r="AW590" s="16" t="s">
        <v>32</v>
      </c>
      <c r="AX590" s="16" t="s">
        <v>70</v>
      </c>
      <c r="AY590" s="276" t="s">
        <v>136</v>
      </c>
    </row>
    <row r="591" s="14" customFormat="1">
      <c r="A591" s="14"/>
      <c r="B591" s="245"/>
      <c r="C591" s="246"/>
      <c r="D591" s="235" t="s">
        <v>148</v>
      </c>
      <c r="E591" s="247" t="s">
        <v>19</v>
      </c>
      <c r="F591" s="248" t="s">
        <v>152</v>
      </c>
      <c r="G591" s="246"/>
      <c r="H591" s="249">
        <v>380.78000000000003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148</v>
      </c>
      <c r="AU591" s="255" t="s">
        <v>79</v>
      </c>
      <c r="AV591" s="14" t="s">
        <v>144</v>
      </c>
      <c r="AW591" s="14" t="s">
        <v>32</v>
      </c>
      <c r="AX591" s="14" t="s">
        <v>77</v>
      </c>
      <c r="AY591" s="255" t="s">
        <v>136</v>
      </c>
    </row>
    <row r="592" s="2" customFormat="1" ht="24.15" customHeight="1">
      <c r="A592" s="41"/>
      <c r="B592" s="42"/>
      <c r="C592" s="215" t="s">
        <v>1090</v>
      </c>
      <c r="D592" s="215" t="s">
        <v>139</v>
      </c>
      <c r="E592" s="216" t="s">
        <v>1091</v>
      </c>
      <c r="F592" s="217" t="s">
        <v>1092</v>
      </c>
      <c r="G592" s="218" t="s">
        <v>142</v>
      </c>
      <c r="H592" s="219">
        <v>483.77999999999997</v>
      </c>
      <c r="I592" s="220"/>
      <c r="J592" s="221">
        <f>ROUND(I592*H592,2)</f>
        <v>0</v>
      </c>
      <c r="K592" s="217" t="s">
        <v>143</v>
      </c>
      <c r="L592" s="47"/>
      <c r="M592" s="222" t="s">
        <v>19</v>
      </c>
      <c r="N592" s="223" t="s">
        <v>41</v>
      </c>
      <c r="O592" s="87"/>
      <c r="P592" s="224">
        <f>O592*H592</f>
        <v>0</v>
      </c>
      <c r="Q592" s="224">
        <v>0.00028499999999999999</v>
      </c>
      <c r="R592" s="224">
        <f>Q592*H592</f>
        <v>0.13787729999999998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249</v>
      </c>
      <c r="AT592" s="226" t="s">
        <v>139</v>
      </c>
      <c r="AU592" s="226" t="s">
        <v>79</v>
      </c>
      <c r="AY592" s="20" t="s">
        <v>136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77</v>
      </c>
      <c r="BK592" s="227">
        <f>ROUND(I592*H592,2)</f>
        <v>0</v>
      </c>
      <c r="BL592" s="20" t="s">
        <v>249</v>
      </c>
      <c r="BM592" s="226" t="s">
        <v>1093</v>
      </c>
    </row>
    <row r="593" s="2" customFormat="1">
      <c r="A593" s="41"/>
      <c r="B593" s="42"/>
      <c r="C593" s="43"/>
      <c r="D593" s="228" t="s">
        <v>146</v>
      </c>
      <c r="E593" s="43"/>
      <c r="F593" s="229" t="s">
        <v>1094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146</v>
      </c>
      <c r="AU593" s="20" t="s">
        <v>79</v>
      </c>
    </row>
    <row r="594" s="15" customFormat="1">
      <c r="A594" s="15"/>
      <c r="B594" s="256"/>
      <c r="C594" s="257"/>
      <c r="D594" s="235" t="s">
        <v>148</v>
      </c>
      <c r="E594" s="258" t="s">
        <v>19</v>
      </c>
      <c r="F594" s="259" t="s">
        <v>1095</v>
      </c>
      <c r="G594" s="257"/>
      <c r="H594" s="258" t="s">
        <v>19</v>
      </c>
      <c r="I594" s="260"/>
      <c r="J594" s="257"/>
      <c r="K594" s="257"/>
      <c r="L594" s="261"/>
      <c r="M594" s="262"/>
      <c r="N594" s="263"/>
      <c r="O594" s="263"/>
      <c r="P594" s="263"/>
      <c r="Q594" s="263"/>
      <c r="R594" s="263"/>
      <c r="S594" s="263"/>
      <c r="T594" s="26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5" t="s">
        <v>148</v>
      </c>
      <c r="AU594" s="265" t="s">
        <v>79</v>
      </c>
      <c r="AV594" s="15" t="s">
        <v>77</v>
      </c>
      <c r="AW594" s="15" t="s">
        <v>32</v>
      </c>
      <c r="AX594" s="15" t="s">
        <v>70</v>
      </c>
      <c r="AY594" s="265" t="s">
        <v>136</v>
      </c>
    </row>
    <row r="595" s="13" customFormat="1">
      <c r="A595" s="13"/>
      <c r="B595" s="233"/>
      <c r="C595" s="234"/>
      <c r="D595" s="235" t="s">
        <v>148</v>
      </c>
      <c r="E595" s="236" t="s">
        <v>19</v>
      </c>
      <c r="F595" s="237" t="s">
        <v>627</v>
      </c>
      <c r="G595" s="234"/>
      <c r="H595" s="238">
        <v>84.400000000000006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148</v>
      </c>
      <c r="AU595" s="244" t="s">
        <v>79</v>
      </c>
      <c r="AV595" s="13" t="s">
        <v>79</v>
      </c>
      <c r="AW595" s="13" t="s">
        <v>32</v>
      </c>
      <c r="AX595" s="13" t="s">
        <v>70</v>
      </c>
      <c r="AY595" s="244" t="s">
        <v>136</v>
      </c>
    </row>
    <row r="596" s="13" customFormat="1">
      <c r="A596" s="13"/>
      <c r="B596" s="233"/>
      <c r="C596" s="234"/>
      <c r="D596" s="235" t="s">
        <v>148</v>
      </c>
      <c r="E596" s="236" t="s">
        <v>19</v>
      </c>
      <c r="F596" s="237" t="s">
        <v>633</v>
      </c>
      <c r="G596" s="234"/>
      <c r="H596" s="238">
        <v>18.600000000000001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148</v>
      </c>
      <c r="AU596" s="244" t="s">
        <v>79</v>
      </c>
      <c r="AV596" s="13" t="s">
        <v>79</v>
      </c>
      <c r="AW596" s="13" t="s">
        <v>32</v>
      </c>
      <c r="AX596" s="13" t="s">
        <v>70</v>
      </c>
      <c r="AY596" s="244" t="s">
        <v>136</v>
      </c>
    </row>
    <row r="597" s="13" customFormat="1">
      <c r="A597" s="13"/>
      <c r="B597" s="233"/>
      <c r="C597" s="234"/>
      <c r="D597" s="235" t="s">
        <v>148</v>
      </c>
      <c r="E597" s="236" t="s">
        <v>19</v>
      </c>
      <c r="F597" s="237" t="s">
        <v>1062</v>
      </c>
      <c r="G597" s="234"/>
      <c r="H597" s="238">
        <v>35.600000000000001</v>
      </c>
      <c r="I597" s="239"/>
      <c r="J597" s="234"/>
      <c r="K597" s="234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148</v>
      </c>
      <c r="AU597" s="244" t="s">
        <v>79</v>
      </c>
      <c r="AV597" s="13" t="s">
        <v>79</v>
      </c>
      <c r="AW597" s="13" t="s">
        <v>32</v>
      </c>
      <c r="AX597" s="13" t="s">
        <v>70</v>
      </c>
      <c r="AY597" s="244" t="s">
        <v>136</v>
      </c>
    </row>
    <row r="598" s="16" customFormat="1">
      <c r="A598" s="16"/>
      <c r="B598" s="266"/>
      <c r="C598" s="267"/>
      <c r="D598" s="235" t="s">
        <v>148</v>
      </c>
      <c r="E598" s="268" t="s">
        <v>19</v>
      </c>
      <c r="F598" s="269" t="s">
        <v>165</v>
      </c>
      <c r="G598" s="267"/>
      <c r="H598" s="270">
        <v>138.59999999999999</v>
      </c>
      <c r="I598" s="271"/>
      <c r="J598" s="267"/>
      <c r="K598" s="267"/>
      <c r="L598" s="272"/>
      <c r="M598" s="273"/>
      <c r="N598" s="274"/>
      <c r="O598" s="274"/>
      <c r="P598" s="274"/>
      <c r="Q598" s="274"/>
      <c r="R598" s="274"/>
      <c r="S598" s="274"/>
      <c r="T598" s="275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76" t="s">
        <v>148</v>
      </c>
      <c r="AU598" s="276" t="s">
        <v>79</v>
      </c>
      <c r="AV598" s="16" t="s">
        <v>166</v>
      </c>
      <c r="AW598" s="16" t="s">
        <v>32</v>
      </c>
      <c r="AX598" s="16" t="s">
        <v>70</v>
      </c>
      <c r="AY598" s="276" t="s">
        <v>136</v>
      </c>
    </row>
    <row r="599" s="15" customFormat="1">
      <c r="A599" s="15"/>
      <c r="B599" s="256"/>
      <c r="C599" s="257"/>
      <c r="D599" s="235" t="s">
        <v>148</v>
      </c>
      <c r="E599" s="258" t="s">
        <v>19</v>
      </c>
      <c r="F599" s="259" t="s">
        <v>1063</v>
      </c>
      <c r="G599" s="257"/>
      <c r="H599" s="258" t="s">
        <v>19</v>
      </c>
      <c r="I599" s="260"/>
      <c r="J599" s="257"/>
      <c r="K599" s="257"/>
      <c r="L599" s="261"/>
      <c r="M599" s="262"/>
      <c r="N599" s="263"/>
      <c r="O599" s="263"/>
      <c r="P599" s="263"/>
      <c r="Q599" s="263"/>
      <c r="R599" s="263"/>
      <c r="S599" s="263"/>
      <c r="T599" s="26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5" t="s">
        <v>148</v>
      </c>
      <c r="AU599" s="265" t="s">
        <v>79</v>
      </c>
      <c r="AV599" s="15" t="s">
        <v>77</v>
      </c>
      <c r="AW599" s="15" t="s">
        <v>32</v>
      </c>
      <c r="AX599" s="15" t="s">
        <v>70</v>
      </c>
      <c r="AY599" s="265" t="s">
        <v>136</v>
      </c>
    </row>
    <row r="600" s="13" customFormat="1">
      <c r="A600" s="13"/>
      <c r="B600" s="233"/>
      <c r="C600" s="234"/>
      <c r="D600" s="235" t="s">
        <v>148</v>
      </c>
      <c r="E600" s="236" t="s">
        <v>19</v>
      </c>
      <c r="F600" s="237" t="s">
        <v>1064</v>
      </c>
      <c r="G600" s="234"/>
      <c r="H600" s="238">
        <v>18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148</v>
      </c>
      <c r="AU600" s="244" t="s">
        <v>79</v>
      </c>
      <c r="AV600" s="13" t="s">
        <v>79</v>
      </c>
      <c r="AW600" s="13" t="s">
        <v>32</v>
      </c>
      <c r="AX600" s="13" t="s">
        <v>70</v>
      </c>
      <c r="AY600" s="244" t="s">
        <v>136</v>
      </c>
    </row>
    <row r="601" s="13" customFormat="1">
      <c r="A601" s="13"/>
      <c r="B601" s="233"/>
      <c r="C601" s="234"/>
      <c r="D601" s="235" t="s">
        <v>148</v>
      </c>
      <c r="E601" s="236" t="s">
        <v>19</v>
      </c>
      <c r="F601" s="237" t="s">
        <v>1065</v>
      </c>
      <c r="G601" s="234"/>
      <c r="H601" s="238">
        <v>-5.6299999999999999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148</v>
      </c>
      <c r="AU601" s="244" t="s">
        <v>79</v>
      </c>
      <c r="AV601" s="13" t="s">
        <v>79</v>
      </c>
      <c r="AW601" s="13" t="s">
        <v>32</v>
      </c>
      <c r="AX601" s="13" t="s">
        <v>70</v>
      </c>
      <c r="AY601" s="244" t="s">
        <v>136</v>
      </c>
    </row>
    <row r="602" s="13" customFormat="1">
      <c r="A602" s="13"/>
      <c r="B602" s="233"/>
      <c r="C602" s="234"/>
      <c r="D602" s="235" t="s">
        <v>148</v>
      </c>
      <c r="E602" s="236" t="s">
        <v>19</v>
      </c>
      <c r="F602" s="237" t="s">
        <v>1066</v>
      </c>
      <c r="G602" s="234"/>
      <c r="H602" s="238">
        <v>8.6999999999999993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148</v>
      </c>
      <c r="AU602" s="244" t="s">
        <v>79</v>
      </c>
      <c r="AV602" s="13" t="s">
        <v>79</v>
      </c>
      <c r="AW602" s="13" t="s">
        <v>32</v>
      </c>
      <c r="AX602" s="13" t="s">
        <v>70</v>
      </c>
      <c r="AY602" s="244" t="s">
        <v>136</v>
      </c>
    </row>
    <row r="603" s="13" customFormat="1">
      <c r="A603" s="13"/>
      <c r="B603" s="233"/>
      <c r="C603" s="234"/>
      <c r="D603" s="235" t="s">
        <v>148</v>
      </c>
      <c r="E603" s="236" t="s">
        <v>19</v>
      </c>
      <c r="F603" s="237" t="s">
        <v>1067</v>
      </c>
      <c r="G603" s="234"/>
      <c r="H603" s="238">
        <v>-1.45</v>
      </c>
      <c r="I603" s="239"/>
      <c r="J603" s="234"/>
      <c r="K603" s="234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148</v>
      </c>
      <c r="AU603" s="244" t="s">
        <v>79</v>
      </c>
      <c r="AV603" s="13" t="s">
        <v>79</v>
      </c>
      <c r="AW603" s="13" t="s">
        <v>32</v>
      </c>
      <c r="AX603" s="13" t="s">
        <v>70</v>
      </c>
      <c r="AY603" s="244" t="s">
        <v>136</v>
      </c>
    </row>
    <row r="604" s="13" customFormat="1">
      <c r="A604" s="13"/>
      <c r="B604" s="233"/>
      <c r="C604" s="234"/>
      <c r="D604" s="235" t="s">
        <v>148</v>
      </c>
      <c r="E604" s="236" t="s">
        <v>19</v>
      </c>
      <c r="F604" s="237" t="s">
        <v>1068</v>
      </c>
      <c r="G604" s="234"/>
      <c r="H604" s="238">
        <v>0.70499999999999996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148</v>
      </c>
      <c r="AU604" s="244" t="s">
        <v>79</v>
      </c>
      <c r="AV604" s="13" t="s">
        <v>79</v>
      </c>
      <c r="AW604" s="13" t="s">
        <v>32</v>
      </c>
      <c r="AX604" s="13" t="s">
        <v>70</v>
      </c>
      <c r="AY604" s="244" t="s">
        <v>136</v>
      </c>
    </row>
    <row r="605" s="13" customFormat="1">
      <c r="A605" s="13"/>
      <c r="B605" s="233"/>
      <c r="C605" s="234"/>
      <c r="D605" s="235" t="s">
        <v>148</v>
      </c>
      <c r="E605" s="236" t="s">
        <v>19</v>
      </c>
      <c r="F605" s="237" t="s">
        <v>1069</v>
      </c>
      <c r="G605" s="234"/>
      <c r="H605" s="238">
        <v>6.5999999999999996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148</v>
      </c>
      <c r="AU605" s="244" t="s">
        <v>79</v>
      </c>
      <c r="AV605" s="13" t="s">
        <v>79</v>
      </c>
      <c r="AW605" s="13" t="s">
        <v>32</v>
      </c>
      <c r="AX605" s="13" t="s">
        <v>70</v>
      </c>
      <c r="AY605" s="244" t="s">
        <v>136</v>
      </c>
    </row>
    <row r="606" s="13" customFormat="1">
      <c r="A606" s="13"/>
      <c r="B606" s="233"/>
      <c r="C606" s="234"/>
      <c r="D606" s="235" t="s">
        <v>148</v>
      </c>
      <c r="E606" s="236" t="s">
        <v>19</v>
      </c>
      <c r="F606" s="237" t="s">
        <v>1070</v>
      </c>
      <c r="G606" s="234"/>
      <c r="H606" s="238">
        <v>-0.66000000000000003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148</v>
      </c>
      <c r="AU606" s="244" t="s">
        <v>79</v>
      </c>
      <c r="AV606" s="13" t="s">
        <v>79</v>
      </c>
      <c r="AW606" s="13" t="s">
        <v>32</v>
      </c>
      <c r="AX606" s="13" t="s">
        <v>70</v>
      </c>
      <c r="AY606" s="244" t="s">
        <v>136</v>
      </c>
    </row>
    <row r="607" s="13" customFormat="1">
      <c r="A607" s="13"/>
      <c r="B607" s="233"/>
      <c r="C607" s="234"/>
      <c r="D607" s="235" t="s">
        <v>148</v>
      </c>
      <c r="E607" s="236" t="s">
        <v>19</v>
      </c>
      <c r="F607" s="237" t="s">
        <v>1071</v>
      </c>
      <c r="G607" s="234"/>
      <c r="H607" s="238">
        <v>120.59999999999999</v>
      </c>
      <c r="I607" s="239"/>
      <c r="J607" s="234"/>
      <c r="K607" s="234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148</v>
      </c>
      <c r="AU607" s="244" t="s">
        <v>79</v>
      </c>
      <c r="AV607" s="13" t="s">
        <v>79</v>
      </c>
      <c r="AW607" s="13" t="s">
        <v>32</v>
      </c>
      <c r="AX607" s="13" t="s">
        <v>70</v>
      </c>
      <c r="AY607" s="244" t="s">
        <v>136</v>
      </c>
    </row>
    <row r="608" s="13" customFormat="1">
      <c r="A608" s="13"/>
      <c r="B608" s="233"/>
      <c r="C608" s="234"/>
      <c r="D608" s="235" t="s">
        <v>148</v>
      </c>
      <c r="E608" s="236" t="s">
        <v>19</v>
      </c>
      <c r="F608" s="237" t="s">
        <v>1072</v>
      </c>
      <c r="G608" s="234"/>
      <c r="H608" s="238">
        <v>-19.079999999999998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148</v>
      </c>
      <c r="AU608" s="244" t="s">
        <v>79</v>
      </c>
      <c r="AV608" s="13" t="s">
        <v>79</v>
      </c>
      <c r="AW608" s="13" t="s">
        <v>32</v>
      </c>
      <c r="AX608" s="13" t="s">
        <v>70</v>
      </c>
      <c r="AY608" s="244" t="s">
        <v>136</v>
      </c>
    </row>
    <row r="609" s="13" customFormat="1">
      <c r="A609" s="13"/>
      <c r="B609" s="233"/>
      <c r="C609" s="234"/>
      <c r="D609" s="235" t="s">
        <v>148</v>
      </c>
      <c r="E609" s="236" t="s">
        <v>19</v>
      </c>
      <c r="F609" s="237" t="s">
        <v>1073</v>
      </c>
      <c r="G609" s="234"/>
      <c r="H609" s="238">
        <v>4.2300000000000004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148</v>
      </c>
      <c r="AU609" s="244" t="s">
        <v>79</v>
      </c>
      <c r="AV609" s="13" t="s">
        <v>79</v>
      </c>
      <c r="AW609" s="13" t="s">
        <v>32</v>
      </c>
      <c r="AX609" s="13" t="s">
        <v>70</v>
      </c>
      <c r="AY609" s="244" t="s">
        <v>136</v>
      </c>
    </row>
    <row r="610" s="13" customFormat="1">
      <c r="A610" s="13"/>
      <c r="B610" s="233"/>
      <c r="C610" s="234"/>
      <c r="D610" s="235" t="s">
        <v>148</v>
      </c>
      <c r="E610" s="236" t="s">
        <v>19</v>
      </c>
      <c r="F610" s="237" t="s">
        <v>1074</v>
      </c>
      <c r="G610" s="234"/>
      <c r="H610" s="238">
        <v>25.199999999999999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148</v>
      </c>
      <c r="AU610" s="244" t="s">
        <v>79</v>
      </c>
      <c r="AV610" s="13" t="s">
        <v>79</v>
      </c>
      <c r="AW610" s="13" t="s">
        <v>32</v>
      </c>
      <c r="AX610" s="13" t="s">
        <v>70</v>
      </c>
      <c r="AY610" s="244" t="s">
        <v>136</v>
      </c>
    </row>
    <row r="611" s="13" customFormat="1">
      <c r="A611" s="13"/>
      <c r="B611" s="233"/>
      <c r="C611" s="234"/>
      <c r="D611" s="235" t="s">
        <v>148</v>
      </c>
      <c r="E611" s="236" t="s">
        <v>19</v>
      </c>
      <c r="F611" s="237" t="s">
        <v>1075</v>
      </c>
      <c r="G611" s="234"/>
      <c r="H611" s="238">
        <v>-4.2300000000000004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148</v>
      </c>
      <c r="AU611" s="244" t="s">
        <v>79</v>
      </c>
      <c r="AV611" s="13" t="s">
        <v>79</v>
      </c>
      <c r="AW611" s="13" t="s">
        <v>32</v>
      </c>
      <c r="AX611" s="13" t="s">
        <v>70</v>
      </c>
      <c r="AY611" s="244" t="s">
        <v>136</v>
      </c>
    </row>
    <row r="612" s="13" customFormat="1">
      <c r="A612" s="13"/>
      <c r="B612" s="233"/>
      <c r="C612" s="234"/>
      <c r="D612" s="235" t="s">
        <v>148</v>
      </c>
      <c r="E612" s="236" t="s">
        <v>19</v>
      </c>
      <c r="F612" s="237" t="s">
        <v>1076</v>
      </c>
      <c r="G612" s="234"/>
      <c r="H612" s="238">
        <v>1.8899999999999999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148</v>
      </c>
      <c r="AU612" s="244" t="s">
        <v>79</v>
      </c>
      <c r="AV612" s="13" t="s">
        <v>79</v>
      </c>
      <c r="AW612" s="13" t="s">
        <v>32</v>
      </c>
      <c r="AX612" s="13" t="s">
        <v>70</v>
      </c>
      <c r="AY612" s="244" t="s">
        <v>136</v>
      </c>
    </row>
    <row r="613" s="13" customFormat="1">
      <c r="A613" s="13"/>
      <c r="B613" s="233"/>
      <c r="C613" s="234"/>
      <c r="D613" s="235" t="s">
        <v>148</v>
      </c>
      <c r="E613" s="236" t="s">
        <v>19</v>
      </c>
      <c r="F613" s="237" t="s">
        <v>1077</v>
      </c>
      <c r="G613" s="234"/>
      <c r="H613" s="238">
        <v>52.799999999999997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148</v>
      </c>
      <c r="AU613" s="244" t="s">
        <v>79</v>
      </c>
      <c r="AV613" s="13" t="s">
        <v>79</v>
      </c>
      <c r="AW613" s="13" t="s">
        <v>32</v>
      </c>
      <c r="AX613" s="13" t="s">
        <v>70</v>
      </c>
      <c r="AY613" s="244" t="s">
        <v>136</v>
      </c>
    </row>
    <row r="614" s="13" customFormat="1">
      <c r="A614" s="13"/>
      <c r="B614" s="233"/>
      <c r="C614" s="234"/>
      <c r="D614" s="235" t="s">
        <v>148</v>
      </c>
      <c r="E614" s="236" t="s">
        <v>19</v>
      </c>
      <c r="F614" s="237" t="s">
        <v>1078</v>
      </c>
      <c r="G614" s="234"/>
      <c r="H614" s="238">
        <v>-7.2000000000000002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148</v>
      </c>
      <c r="AU614" s="244" t="s">
        <v>79</v>
      </c>
      <c r="AV614" s="13" t="s">
        <v>79</v>
      </c>
      <c r="AW614" s="13" t="s">
        <v>32</v>
      </c>
      <c r="AX614" s="13" t="s">
        <v>70</v>
      </c>
      <c r="AY614" s="244" t="s">
        <v>136</v>
      </c>
    </row>
    <row r="615" s="13" customFormat="1">
      <c r="A615" s="13"/>
      <c r="B615" s="233"/>
      <c r="C615" s="234"/>
      <c r="D615" s="235" t="s">
        <v>148</v>
      </c>
      <c r="E615" s="236" t="s">
        <v>19</v>
      </c>
      <c r="F615" s="237" t="s">
        <v>1079</v>
      </c>
      <c r="G615" s="234"/>
      <c r="H615" s="238">
        <v>10.68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148</v>
      </c>
      <c r="AU615" s="244" t="s">
        <v>79</v>
      </c>
      <c r="AV615" s="13" t="s">
        <v>79</v>
      </c>
      <c r="AW615" s="13" t="s">
        <v>32</v>
      </c>
      <c r="AX615" s="13" t="s">
        <v>70</v>
      </c>
      <c r="AY615" s="244" t="s">
        <v>136</v>
      </c>
    </row>
    <row r="616" s="13" customFormat="1">
      <c r="A616" s="13"/>
      <c r="B616" s="233"/>
      <c r="C616" s="234"/>
      <c r="D616" s="235" t="s">
        <v>148</v>
      </c>
      <c r="E616" s="236" t="s">
        <v>19</v>
      </c>
      <c r="F616" s="237" t="s">
        <v>1080</v>
      </c>
      <c r="G616" s="234"/>
      <c r="H616" s="238">
        <v>-0.98999999999999999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148</v>
      </c>
      <c r="AU616" s="244" t="s">
        <v>79</v>
      </c>
      <c r="AV616" s="13" t="s">
        <v>79</v>
      </c>
      <c r="AW616" s="13" t="s">
        <v>32</v>
      </c>
      <c r="AX616" s="13" t="s">
        <v>70</v>
      </c>
      <c r="AY616" s="244" t="s">
        <v>136</v>
      </c>
    </row>
    <row r="617" s="13" customFormat="1">
      <c r="A617" s="13"/>
      <c r="B617" s="233"/>
      <c r="C617" s="234"/>
      <c r="D617" s="235" t="s">
        <v>148</v>
      </c>
      <c r="E617" s="236" t="s">
        <v>19</v>
      </c>
      <c r="F617" s="237" t="s">
        <v>1081</v>
      </c>
      <c r="G617" s="234"/>
      <c r="H617" s="238">
        <v>2.6400000000000001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148</v>
      </c>
      <c r="AU617" s="244" t="s">
        <v>79</v>
      </c>
      <c r="AV617" s="13" t="s">
        <v>79</v>
      </c>
      <c r="AW617" s="13" t="s">
        <v>32</v>
      </c>
      <c r="AX617" s="13" t="s">
        <v>70</v>
      </c>
      <c r="AY617" s="244" t="s">
        <v>136</v>
      </c>
    </row>
    <row r="618" s="13" customFormat="1">
      <c r="A618" s="13"/>
      <c r="B618" s="233"/>
      <c r="C618" s="234"/>
      <c r="D618" s="235" t="s">
        <v>148</v>
      </c>
      <c r="E618" s="236" t="s">
        <v>19</v>
      </c>
      <c r="F618" s="237" t="s">
        <v>1082</v>
      </c>
      <c r="G618" s="234"/>
      <c r="H618" s="238">
        <v>25.800000000000001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148</v>
      </c>
      <c r="AU618" s="244" t="s">
        <v>79</v>
      </c>
      <c r="AV618" s="13" t="s">
        <v>79</v>
      </c>
      <c r="AW618" s="13" t="s">
        <v>32</v>
      </c>
      <c r="AX618" s="13" t="s">
        <v>70</v>
      </c>
      <c r="AY618" s="244" t="s">
        <v>136</v>
      </c>
    </row>
    <row r="619" s="13" customFormat="1">
      <c r="A619" s="13"/>
      <c r="B619" s="233"/>
      <c r="C619" s="234"/>
      <c r="D619" s="235" t="s">
        <v>148</v>
      </c>
      <c r="E619" s="236" t="s">
        <v>19</v>
      </c>
      <c r="F619" s="237" t="s">
        <v>565</v>
      </c>
      <c r="G619" s="234"/>
      <c r="H619" s="238">
        <v>-1.8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148</v>
      </c>
      <c r="AU619" s="244" t="s">
        <v>79</v>
      </c>
      <c r="AV619" s="13" t="s">
        <v>79</v>
      </c>
      <c r="AW619" s="13" t="s">
        <v>32</v>
      </c>
      <c r="AX619" s="13" t="s">
        <v>70</v>
      </c>
      <c r="AY619" s="244" t="s">
        <v>136</v>
      </c>
    </row>
    <row r="620" s="13" customFormat="1">
      <c r="A620" s="13"/>
      <c r="B620" s="233"/>
      <c r="C620" s="234"/>
      <c r="D620" s="235" t="s">
        <v>148</v>
      </c>
      <c r="E620" s="236" t="s">
        <v>19</v>
      </c>
      <c r="F620" s="237" t="s">
        <v>1083</v>
      </c>
      <c r="G620" s="234"/>
      <c r="H620" s="238">
        <v>52.200000000000003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148</v>
      </c>
      <c r="AU620" s="244" t="s">
        <v>79</v>
      </c>
      <c r="AV620" s="13" t="s">
        <v>79</v>
      </c>
      <c r="AW620" s="13" t="s">
        <v>32</v>
      </c>
      <c r="AX620" s="13" t="s">
        <v>70</v>
      </c>
      <c r="AY620" s="244" t="s">
        <v>136</v>
      </c>
    </row>
    <row r="621" s="13" customFormat="1">
      <c r="A621" s="13"/>
      <c r="B621" s="233"/>
      <c r="C621" s="234"/>
      <c r="D621" s="235" t="s">
        <v>148</v>
      </c>
      <c r="E621" s="236" t="s">
        <v>19</v>
      </c>
      <c r="F621" s="237" t="s">
        <v>1084</v>
      </c>
      <c r="G621" s="234"/>
      <c r="H621" s="238">
        <v>-3.7799999999999998</v>
      </c>
      <c r="I621" s="239"/>
      <c r="J621" s="234"/>
      <c r="K621" s="234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148</v>
      </c>
      <c r="AU621" s="244" t="s">
        <v>79</v>
      </c>
      <c r="AV621" s="13" t="s">
        <v>79</v>
      </c>
      <c r="AW621" s="13" t="s">
        <v>32</v>
      </c>
      <c r="AX621" s="13" t="s">
        <v>70</v>
      </c>
      <c r="AY621" s="244" t="s">
        <v>136</v>
      </c>
    </row>
    <row r="622" s="13" customFormat="1">
      <c r="A622" s="13"/>
      <c r="B622" s="233"/>
      <c r="C622" s="234"/>
      <c r="D622" s="235" t="s">
        <v>148</v>
      </c>
      <c r="E622" s="236" t="s">
        <v>19</v>
      </c>
      <c r="F622" s="237" t="s">
        <v>1068</v>
      </c>
      <c r="G622" s="234"/>
      <c r="H622" s="238">
        <v>0.70499999999999996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148</v>
      </c>
      <c r="AU622" s="244" t="s">
        <v>79</v>
      </c>
      <c r="AV622" s="13" t="s">
        <v>79</v>
      </c>
      <c r="AW622" s="13" t="s">
        <v>32</v>
      </c>
      <c r="AX622" s="13" t="s">
        <v>70</v>
      </c>
      <c r="AY622" s="244" t="s">
        <v>136</v>
      </c>
    </row>
    <row r="623" s="13" customFormat="1">
      <c r="A623" s="13"/>
      <c r="B623" s="233"/>
      <c r="C623" s="234"/>
      <c r="D623" s="235" t="s">
        <v>148</v>
      </c>
      <c r="E623" s="236" t="s">
        <v>19</v>
      </c>
      <c r="F623" s="237" t="s">
        <v>1085</v>
      </c>
      <c r="G623" s="234"/>
      <c r="H623" s="238">
        <v>34.799999999999997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148</v>
      </c>
      <c r="AU623" s="244" t="s">
        <v>79</v>
      </c>
      <c r="AV623" s="13" t="s">
        <v>79</v>
      </c>
      <c r="AW623" s="13" t="s">
        <v>32</v>
      </c>
      <c r="AX623" s="13" t="s">
        <v>70</v>
      </c>
      <c r="AY623" s="244" t="s">
        <v>136</v>
      </c>
    </row>
    <row r="624" s="13" customFormat="1">
      <c r="A624" s="13"/>
      <c r="B624" s="233"/>
      <c r="C624" s="234"/>
      <c r="D624" s="235" t="s">
        <v>148</v>
      </c>
      <c r="E624" s="236" t="s">
        <v>19</v>
      </c>
      <c r="F624" s="237" t="s">
        <v>565</v>
      </c>
      <c r="G624" s="234"/>
      <c r="H624" s="238">
        <v>-1.8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148</v>
      </c>
      <c r="AU624" s="244" t="s">
        <v>79</v>
      </c>
      <c r="AV624" s="13" t="s">
        <v>79</v>
      </c>
      <c r="AW624" s="13" t="s">
        <v>32</v>
      </c>
      <c r="AX624" s="13" t="s">
        <v>70</v>
      </c>
      <c r="AY624" s="244" t="s">
        <v>136</v>
      </c>
    </row>
    <row r="625" s="13" customFormat="1">
      <c r="A625" s="13"/>
      <c r="B625" s="233"/>
      <c r="C625" s="234"/>
      <c r="D625" s="235" t="s">
        <v>148</v>
      </c>
      <c r="E625" s="236" t="s">
        <v>19</v>
      </c>
      <c r="F625" s="237" t="s">
        <v>875</v>
      </c>
      <c r="G625" s="234"/>
      <c r="H625" s="238">
        <v>0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148</v>
      </c>
      <c r="AU625" s="244" t="s">
        <v>79</v>
      </c>
      <c r="AV625" s="13" t="s">
        <v>79</v>
      </c>
      <c r="AW625" s="13" t="s">
        <v>32</v>
      </c>
      <c r="AX625" s="13" t="s">
        <v>70</v>
      </c>
      <c r="AY625" s="244" t="s">
        <v>136</v>
      </c>
    </row>
    <row r="626" s="13" customFormat="1">
      <c r="A626" s="13"/>
      <c r="B626" s="233"/>
      <c r="C626" s="234"/>
      <c r="D626" s="235" t="s">
        <v>148</v>
      </c>
      <c r="E626" s="236" t="s">
        <v>19</v>
      </c>
      <c r="F626" s="237" t="s">
        <v>1086</v>
      </c>
      <c r="G626" s="234"/>
      <c r="H626" s="238">
        <v>30.600000000000001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148</v>
      </c>
      <c r="AU626" s="244" t="s">
        <v>79</v>
      </c>
      <c r="AV626" s="13" t="s">
        <v>79</v>
      </c>
      <c r="AW626" s="13" t="s">
        <v>32</v>
      </c>
      <c r="AX626" s="13" t="s">
        <v>70</v>
      </c>
      <c r="AY626" s="244" t="s">
        <v>136</v>
      </c>
    </row>
    <row r="627" s="13" customFormat="1">
      <c r="A627" s="13"/>
      <c r="B627" s="233"/>
      <c r="C627" s="234"/>
      <c r="D627" s="235" t="s">
        <v>148</v>
      </c>
      <c r="E627" s="236" t="s">
        <v>19</v>
      </c>
      <c r="F627" s="237" t="s">
        <v>1087</v>
      </c>
      <c r="G627" s="234"/>
      <c r="H627" s="238">
        <v>-5.7599999999999998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148</v>
      </c>
      <c r="AU627" s="244" t="s">
        <v>79</v>
      </c>
      <c r="AV627" s="13" t="s">
        <v>79</v>
      </c>
      <c r="AW627" s="13" t="s">
        <v>32</v>
      </c>
      <c r="AX627" s="13" t="s">
        <v>70</v>
      </c>
      <c r="AY627" s="244" t="s">
        <v>136</v>
      </c>
    </row>
    <row r="628" s="13" customFormat="1">
      <c r="A628" s="13"/>
      <c r="B628" s="233"/>
      <c r="C628" s="234"/>
      <c r="D628" s="235" t="s">
        <v>148</v>
      </c>
      <c r="E628" s="236" t="s">
        <v>19</v>
      </c>
      <c r="F628" s="237" t="s">
        <v>1088</v>
      </c>
      <c r="G628" s="234"/>
      <c r="H628" s="238">
        <v>1.4099999999999999</v>
      </c>
      <c r="I628" s="239"/>
      <c r="J628" s="234"/>
      <c r="K628" s="234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148</v>
      </c>
      <c r="AU628" s="244" t="s">
        <v>79</v>
      </c>
      <c r="AV628" s="13" t="s">
        <v>79</v>
      </c>
      <c r="AW628" s="13" t="s">
        <v>32</v>
      </c>
      <c r="AX628" s="13" t="s">
        <v>70</v>
      </c>
      <c r="AY628" s="244" t="s">
        <v>136</v>
      </c>
    </row>
    <row r="629" s="13" customFormat="1">
      <c r="A629" s="13"/>
      <c r="B629" s="233"/>
      <c r="C629" s="234"/>
      <c r="D629" s="235" t="s">
        <v>148</v>
      </c>
      <c r="E629" s="236" t="s">
        <v>19</v>
      </c>
      <c r="F629" s="237" t="s">
        <v>1089</v>
      </c>
      <c r="G629" s="234"/>
      <c r="H629" s="238">
        <v>0</v>
      </c>
      <c r="I629" s="239"/>
      <c r="J629" s="234"/>
      <c r="K629" s="234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148</v>
      </c>
      <c r="AU629" s="244" t="s">
        <v>79</v>
      </c>
      <c r="AV629" s="13" t="s">
        <v>79</v>
      </c>
      <c r="AW629" s="13" t="s">
        <v>32</v>
      </c>
      <c r="AX629" s="13" t="s">
        <v>70</v>
      </c>
      <c r="AY629" s="244" t="s">
        <v>136</v>
      </c>
    </row>
    <row r="630" s="16" customFormat="1">
      <c r="A630" s="16"/>
      <c r="B630" s="266"/>
      <c r="C630" s="267"/>
      <c r="D630" s="235" t="s">
        <v>148</v>
      </c>
      <c r="E630" s="268" t="s">
        <v>19</v>
      </c>
      <c r="F630" s="269" t="s">
        <v>165</v>
      </c>
      <c r="G630" s="267"/>
      <c r="H630" s="270">
        <v>345.18000000000001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6" t="s">
        <v>148</v>
      </c>
      <c r="AU630" s="276" t="s">
        <v>79</v>
      </c>
      <c r="AV630" s="16" t="s">
        <v>166</v>
      </c>
      <c r="AW630" s="16" t="s">
        <v>32</v>
      </c>
      <c r="AX630" s="16" t="s">
        <v>70</v>
      </c>
      <c r="AY630" s="276" t="s">
        <v>136</v>
      </c>
    </row>
    <row r="631" s="14" customFormat="1">
      <c r="A631" s="14"/>
      <c r="B631" s="245"/>
      <c r="C631" s="246"/>
      <c r="D631" s="235" t="s">
        <v>148</v>
      </c>
      <c r="E631" s="247" t="s">
        <v>19</v>
      </c>
      <c r="F631" s="248" t="s">
        <v>152</v>
      </c>
      <c r="G631" s="246"/>
      <c r="H631" s="249">
        <v>483.78000000000009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148</v>
      </c>
      <c r="AU631" s="255" t="s">
        <v>79</v>
      </c>
      <c r="AV631" s="14" t="s">
        <v>144</v>
      </c>
      <c r="AW631" s="14" t="s">
        <v>32</v>
      </c>
      <c r="AX631" s="14" t="s">
        <v>77</v>
      </c>
      <c r="AY631" s="255" t="s">
        <v>136</v>
      </c>
    </row>
    <row r="632" s="2" customFormat="1" ht="24.15" customHeight="1">
      <c r="A632" s="41"/>
      <c r="B632" s="42"/>
      <c r="C632" s="215" t="s">
        <v>1096</v>
      </c>
      <c r="D632" s="215" t="s">
        <v>139</v>
      </c>
      <c r="E632" s="216" t="s">
        <v>1097</v>
      </c>
      <c r="F632" s="217" t="s">
        <v>1098</v>
      </c>
      <c r="G632" s="218" t="s">
        <v>142</v>
      </c>
      <c r="H632" s="219">
        <v>483</v>
      </c>
      <c r="I632" s="220"/>
      <c r="J632" s="221">
        <f>ROUND(I632*H632,2)</f>
        <v>0</v>
      </c>
      <c r="K632" s="217" t="s">
        <v>143</v>
      </c>
      <c r="L632" s="47"/>
      <c r="M632" s="222" t="s">
        <v>19</v>
      </c>
      <c r="N632" s="223" t="s">
        <v>41</v>
      </c>
      <c r="O632" s="87"/>
      <c r="P632" s="224">
        <f>O632*H632</f>
        <v>0</v>
      </c>
      <c r="Q632" s="224">
        <v>3.0800000000000003E-05</v>
      </c>
      <c r="R632" s="224">
        <f>Q632*H632</f>
        <v>0.014876400000000001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249</v>
      </c>
      <c r="AT632" s="226" t="s">
        <v>139</v>
      </c>
      <c r="AU632" s="226" t="s">
        <v>79</v>
      </c>
      <c r="AY632" s="20" t="s">
        <v>136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20" t="s">
        <v>77</v>
      </c>
      <c r="BK632" s="227">
        <f>ROUND(I632*H632,2)</f>
        <v>0</v>
      </c>
      <c r="BL632" s="20" t="s">
        <v>249</v>
      </c>
      <c r="BM632" s="226" t="s">
        <v>1099</v>
      </c>
    </row>
    <row r="633" s="2" customFormat="1">
      <c r="A633" s="41"/>
      <c r="B633" s="42"/>
      <c r="C633" s="43"/>
      <c r="D633" s="228" t="s">
        <v>146</v>
      </c>
      <c r="E633" s="43"/>
      <c r="F633" s="229" t="s">
        <v>1100</v>
      </c>
      <c r="G633" s="43"/>
      <c r="H633" s="43"/>
      <c r="I633" s="230"/>
      <c r="J633" s="43"/>
      <c r="K633" s="43"/>
      <c r="L633" s="47"/>
      <c r="M633" s="290"/>
      <c r="N633" s="291"/>
      <c r="O633" s="292"/>
      <c r="P633" s="292"/>
      <c r="Q633" s="292"/>
      <c r="R633" s="292"/>
      <c r="S633" s="292"/>
      <c r="T633" s="293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146</v>
      </c>
      <c r="AU633" s="20" t="s">
        <v>79</v>
      </c>
    </row>
    <row r="634" s="2" customFormat="1" ht="6.96" customHeight="1">
      <c r="A634" s="41"/>
      <c r="B634" s="62"/>
      <c r="C634" s="63"/>
      <c r="D634" s="63"/>
      <c r="E634" s="63"/>
      <c r="F634" s="63"/>
      <c r="G634" s="63"/>
      <c r="H634" s="63"/>
      <c r="I634" s="63"/>
      <c r="J634" s="63"/>
      <c r="K634" s="63"/>
      <c r="L634" s="47"/>
      <c r="M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</sheetData>
  <sheetProtection sheet="1" autoFilter="0" formatColumns="0" formatRows="0" objects="1" scenarios="1" spinCount="100000" saltValue="USX3Rm1KUHvZjLTX1KrKoZa6J4YHcDC8OHG7/GzNROAfKvoFSR8icyAbQ/EVTy1p7d7Uuo+1A6Q1K7u+ZP1oQg==" hashValue="CqfcV6TcclV7TL0kfj2C3FafiSWIUlGR2vw1PKxrG9t8smCPMPOfRYFsACX3QHoxsdXexLrOdyPw7iCB8TezTw==" algorithmName="SHA-512" password="CC51"/>
  <autoFilter ref="C101:K6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2/317121101"/>
    <hyperlink ref="F111" r:id="rId2" display="https://podminky.urs.cz/item/CS_URS_2024_02/340231035"/>
    <hyperlink ref="F115" r:id="rId3" display="https://podminky.urs.cz/item/CS_URS_2024_02/340238212"/>
    <hyperlink ref="F119" r:id="rId4" display="https://podminky.urs.cz/item/CS_URS_2024_02/342291112"/>
    <hyperlink ref="F123" r:id="rId5" display="https://podminky.urs.cz/item/CS_URS_2024_02/342291121"/>
    <hyperlink ref="F129" r:id="rId6" display="https://podminky.urs.cz/item/CS_URS_2024_02/612325222"/>
    <hyperlink ref="F133" r:id="rId7" display="https://podminky.urs.cz/item/CS_URS_2024_02/612325223"/>
    <hyperlink ref="F147" r:id="rId8" display="https://podminky.urs.cz/item/CS_URS_2024_02/612325225"/>
    <hyperlink ref="F153" r:id="rId9" display="https://podminky.urs.cz/item/CS_URS_2024_02/612335222"/>
    <hyperlink ref="F157" r:id="rId10" display="https://podminky.urs.cz/item/CS_URS_2024_02/619991011"/>
    <hyperlink ref="F161" r:id="rId11" display="https://podminky.urs.cz/item/CS_URS_2024_02/632451441"/>
    <hyperlink ref="F167" r:id="rId12" display="https://podminky.urs.cz/item/CS_URS_2024_02/949101112"/>
    <hyperlink ref="F171" r:id="rId13" display="https://podminky.urs.cz/item/CS_URS_2024_02/952901111"/>
    <hyperlink ref="F175" r:id="rId14" display="https://podminky.urs.cz/item/CS_URS_2024_02/971033351"/>
    <hyperlink ref="F180" r:id="rId15" display="https://podminky.urs.cz/item/CS_URS_2024_02/998018001"/>
    <hyperlink ref="F184" r:id="rId16" display="https://podminky.urs.cz/item/CS_URS_2024_02/733222302"/>
    <hyperlink ref="F189" r:id="rId17" display="https://podminky.urs.cz/item/CS_URS_2024_02/733291101"/>
    <hyperlink ref="F191" r:id="rId18" display="https://podminky.urs.cz/item/CS_URS_2024_02/733811211"/>
    <hyperlink ref="F193" r:id="rId19" display="https://podminky.urs.cz/item/CS_URS_2024_02/998733121"/>
    <hyperlink ref="F196" r:id="rId20" display="https://podminky.urs.cz/item/CS_URS_2024_02/734222812"/>
    <hyperlink ref="F198" r:id="rId21" display="https://podminky.urs.cz/item/CS_URS_2024_02/998734121"/>
    <hyperlink ref="F201" r:id="rId22" display="https://podminky.urs.cz/item/CS_URS_2024_02/735151576"/>
    <hyperlink ref="F205" r:id="rId23" display="https://podminky.urs.cz/item/CS_URS_2024_02/735159210"/>
    <hyperlink ref="F209" r:id="rId24" display="https://podminky.urs.cz/item/CS_URS_2024_02/998735121"/>
    <hyperlink ref="F212" r:id="rId25" display="https://podminky.urs.cz/item/CS_URS_2024_02/751111012"/>
    <hyperlink ref="F217" r:id="rId26" display="https://podminky.urs.cz/item/CS_URS_2024_02/751311113"/>
    <hyperlink ref="F222" r:id="rId27" display="https://podminky.urs.cz/item/CS_URS_2024_02/751511122"/>
    <hyperlink ref="F228" r:id="rId28" display="https://podminky.urs.cz/item/CS_URS_2024_02/751572032"/>
    <hyperlink ref="F230" r:id="rId29" display="https://podminky.urs.cz/item/CS_URS_2024_02/998751101"/>
    <hyperlink ref="F233" r:id="rId30" display="https://podminky.urs.cz/item/CS_URS_2024_02/763111316"/>
    <hyperlink ref="F238" r:id="rId31" display="https://podminky.urs.cz/item/CS_URS_2024_02/763111336"/>
    <hyperlink ref="F243" r:id="rId32" display="https://podminky.urs.cz/item/CS_URS_2024_02/763111712"/>
    <hyperlink ref="F248" r:id="rId33" display="https://podminky.urs.cz/item/CS_URS_2024_02/763111717"/>
    <hyperlink ref="F255" r:id="rId34" display="https://podminky.urs.cz/item/CS_URS_2024_02/763111718"/>
    <hyperlink ref="F257" r:id="rId35" display="https://podminky.urs.cz/item/CS_URS_2024_02/763111722"/>
    <hyperlink ref="F259" r:id="rId36" display="https://podminky.urs.cz/item/CS_URS_2024_02/763111771"/>
    <hyperlink ref="F261" r:id="rId37" display="https://podminky.urs.cz/item/CS_URS_2024_02/763121426"/>
    <hyperlink ref="F267" r:id="rId38" display="https://podminky.urs.cz/item/CS_URS_2024_02/763121714"/>
    <hyperlink ref="F269" r:id="rId39" display="https://podminky.urs.cz/item/CS_URS_2024_02/763121751"/>
    <hyperlink ref="F275" r:id="rId40" display="https://podminky.urs.cz/item/CS_URS_2024_02/763121761"/>
    <hyperlink ref="F277" r:id="rId41" display="https://podminky.urs.cz/item/CS_URS_2024_02/763131411"/>
    <hyperlink ref="F281" r:id="rId42" display="https://podminky.urs.cz/item/CS_URS_2024_02/763131451"/>
    <hyperlink ref="F285" r:id="rId43" display="https://podminky.urs.cz/item/CS_URS_2024_02/763131711"/>
    <hyperlink ref="F297" r:id="rId44" display="https://podminky.urs.cz/item/CS_URS_2024_02/763131714"/>
    <hyperlink ref="F302" r:id="rId45" display="https://podminky.urs.cz/item/CS_URS_2024_02/763131721"/>
    <hyperlink ref="F306" r:id="rId46" display="https://podminky.urs.cz/item/CS_URS_2024_02/763131771"/>
    <hyperlink ref="F308" r:id="rId47" display="https://podminky.urs.cz/item/CS_URS_2024_02/763172332"/>
    <hyperlink ref="F313" r:id="rId48" display="https://podminky.urs.cz/item/CS_URS_2024_02/763173111"/>
    <hyperlink ref="F318" r:id="rId49" display="https://podminky.urs.cz/item/CS_URS_2024_02/763173113"/>
    <hyperlink ref="F323" r:id="rId50" display="https://podminky.urs.cz/item/CS_URS_2024_02/763173132"/>
    <hyperlink ref="F328" r:id="rId51" display="https://podminky.urs.cz/item/CS_URS_2024_02/763411216"/>
    <hyperlink ref="F332" r:id="rId52" display="https://podminky.urs.cz/item/CS_URS_2024_02/998763331"/>
    <hyperlink ref="F335" r:id="rId53" display="https://podminky.urs.cz/item/CS_URS_2024_02/766660171"/>
    <hyperlink ref="F340" r:id="rId54" display="https://podminky.urs.cz/item/CS_URS_2024_02/766660720"/>
    <hyperlink ref="F346" r:id="rId55" display="https://podminky.urs.cz/item/CS_URS_2024_02/766660729"/>
    <hyperlink ref="F351" r:id="rId56" display="https://podminky.urs.cz/item/CS_URS_2024_02/766661863"/>
    <hyperlink ref="F355" r:id="rId57" display="https://podminky.urs.cz/item/CS_URS_2024_02/766682111"/>
    <hyperlink ref="F360" r:id="rId58" display="https://podminky.urs.cz/item/CS_URS_2024_02/766699611"/>
    <hyperlink ref="F372" r:id="rId59" display="https://podminky.urs.cz/item/CS_URS_2024_02/998766101"/>
    <hyperlink ref="F375" r:id="rId60" display="https://podminky.urs.cz/item/CS_URS_2024_02/767649197"/>
    <hyperlink ref="F380" r:id="rId61" display="https://podminky.urs.cz/item/CS_URS_2024_02/998767101"/>
    <hyperlink ref="F383" r:id="rId62" display="https://podminky.urs.cz/item/CS_URS_2024_02/771111011"/>
    <hyperlink ref="F385" r:id="rId63" display="https://podminky.urs.cz/item/CS_URS_2024_02/771121011"/>
    <hyperlink ref="F387" r:id="rId64" display="https://podminky.urs.cz/item/CS_URS_2024_02/771151024"/>
    <hyperlink ref="F389" r:id="rId65" display="https://podminky.urs.cz/item/CS_URS_2024_02/771474111"/>
    <hyperlink ref="F395" r:id="rId66" display="https://podminky.urs.cz/item/CS_URS_2024_02/771574416"/>
    <hyperlink ref="F401" r:id="rId67" display="https://podminky.urs.cz/item/CS_URS_2024_02/771591112"/>
    <hyperlink ref="F405" r:id="rId68" display="https://podminky.urs.cz/item/CS_URS_2024_02/771591115"/>
    <hyperlink ref="F414" r:id="rId69" display="https://podminky.urs.cz/item/CS_URS_2024_02/771591232"/>
    <hyperlink ref="F422" r:id="rId70" display="https://podminky.urs.cz/item/CS_URS_2024_02/771591241"/>
    <hyperlink ref="F430" r:id="rId71" display="https://podminky.urs.cz/item/CS_URS_2024_02/771591242"/>
    <hyperlink ref="F438" r:id="rId72" display="https://podminky.urs.cz/item/CS_URS_2024_02/771591264"/>
    <hyperlink ref="F446" r:id="rId73" display="https://podminky.urs.cz/item/CS_URS_2024_02/771592011"/>
    <hyperlink ref="F448" r:id="rId74" display="https://podminky.urs.cz/item/CS_URS_2024_02/998771121"/>
    <hyperlink ref="F451" r:id="rId75" display="https://podminky.urs.cz/item/CS_URS_2024_02/776111116"/>
    <hyperlink ref="F453" r:id="rId76" display="https://podminky.urs.cz/item/CS_URS_2024_02/776111311"/>
    <hyperlink ref="F455" r:id="rId77" display="https://podminky.urs.cz/item/CS_URS_2024_02/776121112"/>
    <hyperlink ref="F457" r:id="rId78" display="https://podminky.urs.cz/item/CS_URS_2024_02/776141124"/>
    <hyperlink ref="F459" r:id="rId79" display="https://podminky.urs.cz/item/CS_URS_2024_02/776221211"/>
    <hyperlink ref="F465" r:id="rId80" display="https://podminky.urs.cz/item/CS_URS_2024_02/776411212"/>
    <hyperlink ref="F477" r:id="rId81" display="https://podminky.urs.cz/item/CS_URS_2024_02/776421312"/>
    <hyperlink ref="F483" r:id="rId82" display="https://podminky.urs.cz/item/CS_URS_2024_02/998776121"/>
    <hyperlink ref="F486" r:id="rId83" display="https://podminky.urs.cz/item/CS_URS_2024_02/781111011"/>
    <hyperlink ref="F488" r:id="rId84" display="https://podminky.urs.cz/item/CS_URS_2024_02/781121011"/>
    <hyperlink ref="F490" r:id="rId85" display="https://podminky.urs.cz/item/CS_URS_2024_02/781131112"/>
    <hyperlink ref="F500" r:id="rId86" display="https://podminky.urs.cz/item/CS_URS_2024_02/781151031"/>
    <hyperlink ref="F507" r:id="rId87" display="https://podminky.urs.cz/item/CS_URS_2024_02/781151041"/>
    <hyperlink ref="F514" r:id="rId88" display="https://podminky.urs.cz/item/CS_URS_2024_02/781472217"/>
    <hyperlink ref="F532" r:id="rId89" display="https://podminky.urs.cz/item/CS_URS_2024_02/781492211"/>
    <hyperlink ref="F543" r:id="rId90" display="https://podminky.urs.cz/item/CS_URS_2024_02/781495211"/>
    <hyperlink ref="F545" r:id="rId91" display="https://podminky.urs.cz/item/CS_URS_2024_02/998781121"/>
    <hyperlink ref="F548" r:id="rId92" display="https://podminky.urs.cz/item/CS_URS_2024_02/784111001"/>
    <hyperlink ref="F550" r:id="rId93" display="https://podminky.urs.cz/item/CS_URS_2024_02/784171101"/>
    <hyperlink ref="F556" r:id="rId94" display="https://podminky.urs.cz/item/CS_URS_2024_02/784181101"/>
    <hyperlink ref="F593" r:id="rId95" display="https://podminky.urs.cz/item/CS_URS_2024_02/784211101"/>
    <hyperlink ref="F633" r:id="rId96" display="https://podminky.urs.cz/item/CS_URS_2024_02/78421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Dětská skupina Sovadinova</v>
      </c>
      <c r="F7" s="145"/>
      <c r="G7" s="145"/>
      <c r="H7" s="145"/>
      <c r="L7" s="23"/>
    </row>
    <row r="8" s="1" customFormat="1" ht="12" customHeight="1">
      <c r="B8" s="23"/>
      <c r="D8" s="145" t="s">
        <v>101</v>
      </c>
      <c r="L8" s="23"/>
    </row>
    <row r="9" s="2" customFormat="1" ht="16.5" customHeight="1">
      <c r="A9" s="41"/>
      <c r="B9" s="47"/>
      <c r="C9" s="41"/>
      <c r="D9" s="41"/>
      <c r="E9" s="146" t="s">
        <v>102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1101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27</v>
      </c>
      <c r="G14" s="41"/>
      <c r="H14" s="41"/>
      <c r="I14" s="145" t="s">
        <v>23</v>
      </c>
      <c r="J14" s="149" t="str">
        <f>'Rekapitulace stavby'!AN8</f>
        <v>26. 3. 2024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ROUND((SUM(BE93:BE198)),  2)</f>
        <v>0</v>
      </c>
      <c r="G35" s="41"/>
      <c r="H35" s="41"/>
      <c r="I35" s="160">
        <v>0.20999999999999999</v>
      </c>
      <c r="J35" s="159">
        <f>ROUND(((SUM(BE93:BE198))*I35),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ROUND((SUM(BF93:BF198)),  2)</f>
        <v>0</v>
      </c>
      <c r="G36" s="41"/>
      <c r="H36" s="41"/>
      <c r="I36" s="160">
        <v>0.12</v>
      </c>
      <c r="J36" s="159">
        <f>ROUND(((SUM(BF93:BF198))*I36),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ROUND((SUM(BG93:BG198)),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ROUND((SUM(BH93:BH198)),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ROUND((SUM(BI93:BI198)),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Dětská skupina Sovadinova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SO.01.003 - Silnoproudá elektrotechnika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1102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1103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1104</v>
      </c>
      <c r="E66" s="180"/>
      <c r="F66" s="180"/>
      <c r="G66" s="180"/>
      <c r="H66" s="180"/>
      <c r="I66" s="180"/>
      <c r="J66" s="181">
        <f>J110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1105</v>
      </c>
      <c r="E67" s="180"/>
      <c r="F67" s="180"/>
      <c r="G67" s="180"/>
      <c r="H67" s="180"/>
      <c r="I67" s="180"/>
      <c r="J67" s="181">
        <f>J125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1106</v>
      </c>
      <c r="E68" s="180"/>
      <c r="F68" s="180"/>
      <c r="G68" s="180"/>
      <c r="H68" s="180"/>
      <c r="I68" s="180"/>
      <c r="J68" s="181">
        <f>J156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1107</v>
      </c>
      <c r="E69" s="180"/>
      <c r="F69" s="180"/>
      <c r="G69" s="180"/>
      <c r="H69" s="180"/>
      <c r="I69" s="180"/>
      <c r="J69" s="181">
        <f>J183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1108</v>
      </c>
      <c r="E70" s="185"/>
      <c r="F70" s="185"/>
      <c r="G70" s="185"/>
      <c r="H70" s="185"/>
      <c r="I70" s="185"/>
      <c r="J70" s="186">
        <f>J184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1109</v>
      </c>
      <c r="E71" s="180"/>
      <c r="F71" s="180"/>
      <c r="G71" s="180"/>
      <c r="H71" s="180"/>
      <c r="I71" s="180"/>
      <c r="J71" s="181">
        <f>J185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121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Dětská skupina Sovadinova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102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SO.01.003 - Silnoproudá elektrotechnika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26. 3. 2024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31</v>
      </c>
      <c r="J89" s="39" t="str">
        <f>E23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33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122</v>
      </c>
      <c r="D92" s="191" t="s">
        <v>55</v>
      </c>
      <c r="E92" s="191" t="s">
        <v>51</v>
      </c>
      <c r="F92" s="191" t="s">
        <v>52</v>
      </c>
      <c r="G92" s="191" t="s">
        <v>123</v>
      </c>
      <c r="H92" s="191" t="s">
        <v>124</v>
      </c>
      <c r="I92" s="191" t="s">
        <v>125</v>
      </c>
      <c r="J92" s="191" t="s">
        <v>107</v>
      </c>
      <c r="K92" s="192" t="s">
        <v>126</v>
      </c>
      <c r="L92" s="193"/>
      <c r="M92" s="95" t="s">
        <v>19</v>
      </c>
      <c r="N92" s="96" t="s">
        <v>40</v>
      </c>
      <c r="O92" s="96" t="s">
        <v>127</v>
      </c>
      <c r="P92" s="96" t="s">
        <v>128</v>
      </c>
      <c r="Q92" s="96" t="s">
        <v>129</v>
      </c>
      <c r="R92" s="96" t="s">
        <v>130</v>
      </c>
      <c r="S92" s="96" t="s">
        <v>131</v>
      </c>
      <c r="T92" s="97" t="s">
        <v>132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133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P94+P110+P125+P156+P183+P185</f>
        <v>0</v>
      </c>
      <c r="Q93" s="99"/>
      <c r="R93" s="196">
        <f>R94+R110+R125+R156+R183+R185</f>
        <v>0</v>
      </c>
      <c r="S93" s="99"/>
      <c r="T93" s="197">
        <f>T94+T110+T125+T156+T183+T185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69</v>
      </c>
      <c r="AU93" s="20" t="s">
        <v>108</v>
      </c>
      <c r="BK93" s="198">
        <f>BK94+BK110+BK125+BK156+BK183+BK185</f>
        <v>0</v>
      </c>
    </row>
    <row r="94" s="12" customFormat="1" ht="25.92" customHeight="1">
      <c r="A94" s="12"/>
      <c r="B94" s="199"/>
      <c r="C94" s="200"/>
      <c r="D94" s="201" t="s">
        <v>69</v>
      </c>
      <c r="E94" s="202" t="s">
        <v>1110</v>
      </c>
      <c r="F94" s="202" t="s">
        <v>1111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69</v>
      </c>
      <c r="AU94" s="211" t="s">
        <v>70</v>
      </c>
      <c r="AY94" s="210" t="s">
        <v>136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69</v>
      </c>
      <c r="E95" s="213" t="s">
        <v>1112</v>
      </c>
      <c r="F95" s="213" t="s">
        <v>1113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69</v>
      </c>
      <c r="AU95" s="211" t="s">
        <v>77</v>
      </c>
      <c r="AY95" s="210" t="s">
        <v>136</v>
      </c>
      <c r="BK95" s="212">
        <f>SUM(BK96:BK109)</f>
        <v>0</v>
      </c>
    </row>
    <row r="96" s="2" customFormat="1" ht="16.5" customHeight="1">
      <c r="A96" s="41"/>
      <c r="B96" s="42"/>
      <c r="C96" s="280" t="s">
        <v>166</v>
      </c>
      <c r="D96" s="280" t="s">
        <v>388</v>
      </c>
      <c r="E96" s="281" t="s">
        <v>1114</v>
      </c>
      <c r="F96" s="282" t="s">
        <v>1115</v>
      </c>
      <c r="G96" s="283" t="s">
        <v>284</v>
      </c>
      <c r="H96" s="284">
        <v>3</v>
      </c>
      <c r="I96" s="285"/>
      <c r="J96" s="286">
        <f>ROUND(I96*H96,2)</f>
        <v>0</v>
      </c>
      <c r="K96" s="282" t="s">
        <v>143</v>
      </c>
      <c r="L96" s="287"/>
      <c r="M96" s="288" t="s">
        <v>19</v>
      </c>
      <c r="N96" s="289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205</v>
      </c>
      <c r="AT96" s="226" t="s">
        <v>388</v>
      </c>
      <c r="AU96" s="226" t="s">
        <v>79</v>
      </c>
      <c r="AY96" s="20" t="s">
        <v>136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144</v>
      </c>
      <c r="BM96" s="226" t="s">
        <v>79</v>
      </c>
    </row>
    <row r="97" s="2" customFormat="1" ht="16.5" customHeight="1">
      <c r="A97" s="41"/>
      <c r="B97" s="42"/>
      <c r="C97" s="280" t="s">
        <v>144</v>
      </c>
      <c r="D97" s="280" t="s">
        <v>388</v>
      </c>
      <c r="E97" s="281" t="s">
        <v>1116</v>
      </c>
      <c r="F97" s="282" t="s">
        <v>1117</v>
      </c>
      <c r="G97" s="283" t="s">
        <v>284</v>
      </c>
      <c r="H97" s="284">
        <v>4</v>
      </c>
      <c r="I97" s="285"/>
      <c r="J97" s="286">
        <f>ROUND(I97*H97,2)</f>
        <v>0</v>
      </c>
      <c r="K97" s="282" t="s">
        <v>143</v>
      </c>
      <c r="L97" s="287"/>
      <c r="M97" s="288" t="s">
        <v>19</v>
      </c>
      <c r="N97" s="289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205</v>
      </c>
      <c r="AT97" s="226" t="s">
        <v>388</v>
      </c>
      <c r="AU97" s="226" t="s">
        <v>79</v>
      </c>
      <c r="AY97" s="20" t="s">
        <v>136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144</v>
      </c>
      <c r="BM97" s="226" t="s">
        <v>144</v>
      </c>
    </row>
    <row r="98" s="2" customFormat="1" ht="16.5" customHeight="1">
      <c r="A98" s="41"/>
      <c r="B98" s="42"/>
      <c r="C98" s="215" t="s">
        <v>178</v>
      </c>
      <c r="D98" s="215" t="s">
        <v>139</v>
      </c>
      <c r="E98" s="216" t="s">
        <v>1118</v>
      </c>
      <c r="F98" s="217" t="s">
        <v>1119</v>
      </c>
      <c r="G98" s="218" t="s">
        <v>284</v>
      </c>
      <c r="H98" s="219">
        <v>7</v>
      </c>
      <c r="I98" s="220"/>
      <c r="J98" s="221">
        <f>ROUND(I98*H98,2)</f>
        <v>0</v>
      </c>
      <c r="K98" s="217" t="s">
        <v>143</v>
      </c>
      <c r="L98" s="47"/>
      <c r="M98" s="222" t="s">
        <v>19</v>
      </c>
      <c r="N98" s="223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144</v>
      </c>
      <c r="AT98" s="226" t="s">
        <v>139</v>
      </c>
      <c r="AU98" s="226" t="s">
        <v>79</v>
      </c>
      <c r="AY98" s="20" t="s">
        <v>136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144</v>
      </c>
      <c r="BM98" s="226" t="s">
        <v>186</v>
      </c>
    </row>
    <row r="99" s="2" customFormat="1">
      <c r="A99" s="41"/>
      <c r="B99" s="42"/>
      <c r="C99" s="43"/>
      <c r="D99" s="228" t="s">
        <v>146</v>
      </c>
      <c r="E99" s="43"/>
      <c r="F99" s="229" t="s">
        <v>1120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146</v>
      </c>
      <c r="AU99" s="20" t="s">
        <v>79</v>
      </c>
    </row>
    <row r="100" s="2" customFormat="1" ht="16.5" customHeight="1">
      <c r="A100" s="41"/>
      <c r="B100" s="42"/>
      <c r="C100" s="280" t="s">
        <v>77</v>
      </c>
      <c r="D100" s="280" t="s">
        <v>388</v>
      </c>
      <c r="E100" s="281" t="s">
        <v>1121</v>
      </c>
      <c r="F100" s="282" t="s">
        <v>1122</v>
      </c>
      <c r="G100" s="283" t="s">
        <v>284</v>
      </c>
      <c r="H100" s="284">
        <v>1</v>
      </c>
      <c r="I100" s="285"/>
      <c r="J100" s="286">
        <f>ROUND(I100*H100,2)</f>
        <v>0</v>
      </c>
      <c r="K100" s="282" t="s">
        <v>143</v>
      </c>
      <c r="L100" s="287"/>
      <c r="M100" s="288" t="s">
        <v>19</v>
      </c>
      <c r="N100" s="289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205</v>
      </c>
      <c r="AT100" s="226" t="s">
        <v>388</v>
      </c>
      <c r="AU100" s="226" t="s">
        <v>79</v>
      </c>
      <c r="AY100" s="20" t="s">
        <v>136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144</v>
      </c>
      <c r="BM100" s="226" t="s">
        <v>205</v>
      </c>
    </row>
    <row r="101" s="2" customFormat="1" ht="16.5" customHeight="1">
      <c r="A101" s="41"/>
      <c r="B101" s="42"/>
      <c r="C101" s="215" t="s">
        <v>79</v>
      </c>
      <c r="D101" s="215" t="s">
        <v>139</v>
      </c>
      <c r="E101" s="216" t="s">
        <v>1123</v>
      </c>
      <c r="F101" s="217" t="s">
        <v>1124</v>
      </c>
      <c r="G101" s="218" t="s">
        <v>284</v>
      </c>
      <c r="H101" s="219">
        <v>1</v>
      </c>
      <c r="I101" s="220"/>
      <c r="J101" s="221">
        <f>ROUND(I101*H101,2)</f>
        <v>0</v>
      </c>
      <c r="K101" s="217" t="s">
        <v>143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144</v>
      </c>
      <c r="AT101" s="226" t="s">
        <v>139</v>
      </c>
      <c r="AU101" s="226" t="s">
        <v>79</v>
      </c>
      <c r="AY101" s="20" t="s">
        <v>136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144</v>
      </c>
      <c r="BM101" s="226" t="s">
        <v>224</v>
      </c>
    </row>
    <row r="102" s="2" customFormat="1">
      <c r="A102" s="41"/>
      <c r="B102" s="42"/>
      <c r="C102" s="43"/>
      <c r="D102" s="228" t="s">
        <v>146</v>
      </c>
      <c r="E102" s="43"/>
      <c r="F102" s="229" t="s">
        <v>1125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146</v>
      </c>
      <c r="AU102" s="20" t="s">
        <v>79</v>
      </c>
    </row>
    <row r="103" s="2" customFormat="1" ht="16.5" customHeight="1">
      <c r="A103" s="41"/>
      <c r="B103" s="42"/>
      <c r="C103" s="280" t="s">
        <v>205</v>
      </c>
      <c r="D103" s="280" t="s">
        <v>388</v>
      </c>
      <c r="E103" s="281" t="s">
        <v>1126</v>
      </c>
      <c r="F103" s="282" t="s">
        <v>1127</v>
      </c>
      <c r="G103" s="283" t="s">
        <v>284</v>
      </c>
      <c r="H103" s="284">
        <v>1</v>
      </c>
      <c r="I103" s="285"/>
      <c r="J103" s="286">
        <f>ROUND(I103*H103,2)</f>
        <v>0</v>
      </c>
      <c r="K103" s="282" t="s">
        <v>143</v>
      </c>
      <c r="L103" s="287"/>
      <c r="M103" s="288" t="s">
        <v>19</v>
      </c>
      <c r="N103" s="289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205</v>
      </c>
      <c r="AT103" s="226" t="s">
        <v>388</v>
      </c>
      <c r="AU103" s="226" t="s">
        <v>79</v>
      </c>
      <c r="AY103" s="20" t="s">
        <v>136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144</v>
      </c>
      <c r="BM103" s="226" t="s">
        <v>8</v>
      </c>
    </row>
    <row r="104" s="2" customFormat="1" ht="16.5" customHeight="1">
      <c r="A104" s="41"/>
      <c r="B104" s="42"/>
      <c r="C104" s="215" t="s">
        <v>137</v>
      </c>
      <c r="D104" s="215" t="s">
        <v>139</v>
      </c>
      <c r="E104" s="216" t="s">
        <v>1128</v>
      </c>
      <c r="F104" s="217" t="s">
        <v>1129</v>
      </c>
      <c r="G104" s="218" t="s">
        <v>284</v>
      </c>
      <c r="H104" s="219">
        <v>1</v>
      </c>
      <c r="I104" s="220"/>
      <c r="J104" s="221">
        <f>ROUND(I104*H104,2)</f>
        <v>0</v>
      </c>
      <c r="K104" s="217" t="s">
        <v>143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144</v>
      </c>
      <c r="AT104" s="226" t="s">
        <v>139</v>
      </c>
      <c r="AU104" s="226" t="s">
        <v>79</v>
      </c>
      <c r="AY104" s="20" t="s">
        <v>136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144</v>
      </c>
      <c r="BM104" s="226" t="s">
        <v>254</v>
      </c>
    </row>
    <row r="105" s="2" customFormat="1">
      <c r="A105" s="41"/>
      <c r="B105" s="42"/>
      <c r="C105" s="43"/>
      <c r="D105" s="228" t="s">
        <v>146</v>
      </c>
      <c r="E105" s="43"/>
      <c r="F105" s="229" t="s">
        <v>1130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146</v>
      </c>
      <c r="AU105" s="20" t="s">
        <v>79</v>
      </c>
    </row>
    <row r="106" s="2" customFormat="1" ht="16.5" customHeight="1">
      <c r="A106" s="41"/>
      <c r="B106" s="42"/>
      <c r="C106" s="280" t="s">
        <v>186</v>
      </c>
      <c r="D106" s="280" t="s">
        <v>388</v>
      </c>
      <c r="E106" s="281" t="s">
        <v>1131</v>
      </c>
      <c r="F106" s="282" t="s">
        <v>1132</v>
      </c>
      <c r="G106" s="283" t="s">
        <v>1133</v>
      </c>
      <c r="H106" s="284">
        <v>1</v>
      </c>
      <c r="I106" s="285"/>
      <c r="J106" s="286">
        <f>ROUND(I106*H106,2)</f>
        <v>0</v>
      </c>
      <c r="K106" s="282" t="s">
        <v>19</v>
      </c>
      <c r="L106" s="287"/>
      <c r="M106" s="288" t="s">
        <v>19</v>
      </c>
      <c r="N106" s="289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205</v>
      </c>
      <c r="AT106" s="226" t="s">
        <v>388</v>
      </c>
      <c r="AU106" s="226" t="s">
        <v>79</v>
      </c>
      <c r="AY106" s="20" t="s">
        <v>136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144</v>
      </c>
      <c r="BM106" s="226" t="s">
        <v>249</v>
      </c>
    </row>
    <row r="107" s="2" customFormat="1" ht="16.5" customHeight="1">
      <c r="A107" s="41"/>
      <c r="B107" s="42"/>
      <c r="C107" s="215" t="s">
        <v>193</v>
      </c>
      <c r="D107" s="215" t="s">
        <v>139</v>
      </c>
      <c r="E107" s="216" t="s">
        <v>1134</v>
      </c>
      <c r="F107" s="217" t="s">
        <v>1135</v>
      </c>
      <c r="G107" s="218" t="s">
        <v>1133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144</v>
      </c>
      <c r="AT107" s="226" t="s">
        <v>139</v>
      </c>
      <c r="AU107" s="226" t="s">
        <v>79</v>
      </c>
      <c r="AY107" s="20" t="s">
        <v>136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144</v>
      </c>
      <c r="BM107" s="226" t="s">
        <v>281</v>
      </c>
    </row>
    <row r="108" s="2" customFormat="1" ht="16.5" customHeight="1">
      <c r="A108" s="41"/>
      <c r="B108" s="42"/>
      <c r="C108" s="280" t="s">
        <v>224</v>
      </c>
      <c r="D108" s="280" t="s">
        <v>388</v>
      </c>
      <c r="E108" s="281" t="s">
        <v>1136</v>
      </c>
      <c r="F108" s="282" t="s">
        <v>1137</v>
      </c>
      <c r="G108" s="283" t="s">
        <v>1138</v>
      </c>
      <c r="H108" s="284">
        <v>1</v>
      </c>
      <c r="I108" s="285"/>
      <c r="J108" s="286">
        <f>ROUND(I108*H108,2)</f>
        <v>0</v>
      </c>
      <c r="K108" s="282" t="s">
        <v>19</v>
      </c>
      <c r="L108" s="287"/>
      <c r="M108" s="288" t="s">
        <v>19</v>
      </c>
      <c r="N108" s="289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205</v>
      </c>
      <c r="AT108" s="226" t="s">
        <v>388</v>
      </c>
      <c r="AU108" s="226" t="s">
        <v>79</v>
      </c>
      <c r="AY108" s="20" t="s">
        <v>136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144</v>
      </c>
      <c r="BM108" s="226" t="s">
        <v>295</v>
      </c>
    </row>
    <row r="109" s="2" customFormat="1" ht="16.5" customHeight="1">
      <c r="A109" s="41"/>
      <c r="B109" s="42"/>
      <c r="C109" s="215" t="s">
        <v>230</v>
      </c>
      <c r="D109" s="215" t="s">
        <v>139</v>
      </c>
      <c r="E109" s="216" t="s">
        <v>1139</v>
      </c>
      <c r="F109" s="217" t="s">
        <v>1140</v>
      </c>
      <c r="G109" s="218" t="s">
        <v>1138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144</v>
      </c>
      <c r="AT109" s="226" t="s">
        <v>139</v>
      </c>
      <c r="AU109" s="226" t="s">
        <v>79</v>
      </c>
      <c r="AY109" s="20" t="s">
        <v>136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144</v>
      </c>
      <c r="BM109" s="226" t="s">
        <v>308</v>
      </c>
    </row>
    <row r="110" s="12" customFormat="1" ht="25.92" customHeight="1">
      <c r="A110" s="12"/>
      <c r="B110" s="199"/>
      <c r="C110" s="200"/>
      <c r="D110" s="201" t="s">
        <v>69</v>
      </c>
      <c r="E110" s="202" t="s">
        <v>1141</v>
      </c>
      <c r="F110" s="202" t="s">
        <v>1142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SUM(P111:P124)</f>
        <v>0</v>
      </c>
      <c r="Q110" s="207"/>
      <c r="R110" s="208">
        <f>SUM(R111:R124)</f>
        <v>0</v>
      </c>
      <c r="S110" s="207"/>
      <c r="T110" s="209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69</v>
      </c>
      <c r="AU110" s="211" t="s">
        <v>70</v>
      </c>
      <c r="AY110" s="210" t="s">
        <v>136</v>
      </c>
      <c r="BK110" s="212">
        <f>SUM(BK111:BK124)</f>
        <v>0</v>
      </c>
    </row>
    <row r="111" s="2" customFormat="1" ht="21.75" customHeight="1">
      <c r="A111" s="41"/>
      <c r="B111" s="42"/>
      <c r="C111" s="280" t="s">
        <v>8</v>
      </c>
      <c r="D111" s="280" t="s">
        <v>388</v>
      </c>
      <c r="E111" s="281" t="s">
        <v>1143</v>
      </c>
      <c r="F111" s="282" t="s">
        <v>1144</v>
      </c>
      <c r="G111" s="283" t="s">
        <v>1133</v>
      </c>
      <c r="H111" s="284">
        <v>30</v>
      </c>
      <c r="I111" s="285"/>
      <c r="J111" s="286">
        <f>ROUND(I111*H111,2)</f>
        <v>0</v>
      </c>
      <c r="K111" s="282" t="s">
        <v>1145</v>
      </c>
      <c r="L111" s="287"/>
      <c r="M111" s="288" t="s">
        <v>19</v>
      </c>
      <c r="N111" s="289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205</v>
      </c>
      <c r="AT111" s="226" t="s">
        <v>388</v>
      </c>
      <c r="AU111" s="226" t="s">
        <v>77</v>
      </c>
      <c r="AY111" s="20" t="s">
        <v>136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144</v>
      </c>
      <c r="BM111" s="226" t="s">
        <v>323</v>
      </c>
    </row>
    <row r="112" s="2" customFormat="1" ht="21.75" customHeight="1">
      <c r="A112" s="41"/>
      <c r="B112" s="42"/>
      <c r="C112" s="280" t="s">
        <v>245</v>
      </c>
      <c r="D112" s="280" t="s">
        <v>388</v>
      </c>
      <c r="E112" s="281" t="s">
        <v>1146</v>
      </c>
      <c r="F112" s="282" t="s">
        <v>1147</v>
      </c>
      <c r="G112" s="283" t="s">
        <v>1133</v>
      </c>
      <c r="H112" s="284">
        <v>2</v>
      </c>
      <c r="I112" s="285"/>
      <c r="J112" s="286">
        <f>ROUND(I112*H112,2)</f>
        <v>0</v>
      </c>
      <c r="K112" s="282" t="s">
        <v>1145</v>
      </c>
      <c r="L112" s="287"/>
      <c r="M112" s="288" t="s">
        <v>19</v>
      </c>
      <c r="N112" s="289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205</v>
      </c>
      <c r="AT112" s="226" t="s">
        <v>388</v>
      </c>
      <c r="AU112" s="226" t="s">
        <v>77</v>
      </c>
      <c r="AY112" s="20" t="s">
        <v>136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144</v>
      </c>
      <c r="BM112" s="226" t="s">
        <v>346</v>
      </c>
    </row>
    <row r="113" s="2" customFormat="1" ht="16.5" customHeight="1">
      <c r="A113" s="41"/>
      <c r="B113" s="42"/>
      <c r="C113" s="280" t="s">
        <v>254</v>
      </c>
      <c r="D113" s="280" t="s">
        <v>388</v>
      </c>
      <c r="E113" s="281" t="s">
        <v>1148</v>
      </c>
      <c r="F113" s="282" t="s">
        <v>1149</v>
      </c>
      <c r="G113" s="283" t="s">
        <v>1133</v>
      </c>
      <c r="H113" s="284">
        <v>2</v>
      </c>
      <c r="I113" s="285"/>
      <c r="J113" s="286">
        <f>ROUND(I113*H113,2)</f>
        <v>0</v>
      </c>
      <c r="K113" s="282" t="s">
        <v>1145</v>
      </c>
      <c r="L113" s="287"/>
      <c r="M113" s="288" t="s">
        <v>19</v>
      </c>
      <c r="N113" s="289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205</v>
      </c>
      <c r="AT113" s="226" t="s">
        <v>388</v>
      </c>
      <c r="AU113" s="226" t="s">
        <v>77</v>
      </c>
      <c r="AY113" s="20" t="s">
        <v>136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144</v>
      </c>
      <c r="BM113" s="226" t="s">
        <v>364</v>
      </c>
    </row>
    <row r="114" s="2" customFormat="1" ht="21.75" customHeight="1">
      <c r="A114" s="41"/>
      <c r="B114" s="42"/>
      <c r="C114" s="280" t="s">
        <v>260</v>
      </c>
      <c r="D114" s="280" t="s">
        <v>388</v>
      </c>
      <c r="E114" s="281" t="s">
        <v>1150</v>
      </c>
      <c r="F114" s="282" t="s">
        <v>1151</v>
      </c>
      <c r="G114" s="283" t="s">
        <v>1133</v>
      </c>
      <c r="H114" s="284">
        <v>4</v>
      </c>
      <c r="I114" s="285"/>
      <c r="J114" s="286">
        <f>ROUND(I114*H114,2)</f>
        <v>0</v>
      </c>
      <c r="K114" s="282" t="s">
        <v>1145</v>
      </c>
      <c r="L114" s="287"/>
      <c r="M114" s="288" t="s">
        <v>19</v>
      </c>
      <c r="N114" s="289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205</v>
      </c>
      <c r="AT114" s="226" t="s">
        <v>388</v>
      </c>
      <c r="AU114" s="226" t="s">
        <v>77</v>
      </c>
      <c r="AY114" s="20" t="s">
        <v>136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144</v>
      </c>
      <c r="BM114" s="226" t="s">
        <v>537</v>
      </c>
    </row>
    <row r="115" s="2" customFormat="1" ht="24.15" customHeight="1">
      <c r="A115" s="41"/>
      <c r="B115" s="42"/>
      <c r="C115" s="280" t="s">
        <v>249</v>
      </c>
      <c r="D115" s="280" t="s">
        <v>388</v>
      </c>
      <c r="E115" s="281" t="s">
        <v>1152</v>
      </c>
      <c r="F115" s="282" t="s">
        <v>1153</v>
      </c>
      <c r="G115" s="283" t="s">
        <v>1133</v>
      </c>
      <c r="H115" s="284">
        <v>2</v>
      </c>
      <c r="I115" s="285"/>
      <c r="J115" s="286">
        <f>ROUND(I115*H115,2)</f>
        <v>0</v>
      </c>
      <c r="K115" s="282" t="s">
        <v>1145</v>
      </c>
      <c r="L115" s="287"/>
      <c r="M115" s="288" t="s">
        <v>19</v>
      </c>
      <c r="N115" s="289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205</v>
      </c>
      <c r="AT115" s="226" t="s">
        <v>388</v>
      </c>
      <c r="AU115" s="226" t="s">
        <v>77</v>
      </c>
      <c r="AY115" s="20" t="s">
        <v>136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144</v>
      </c>
      <c r="BM115" s="226" t="s">
        <v>527</v>
      </c>
    </row>
    <row r="116" s="2" customFormat="1" ht="21.75" customHeight="1">
      <c r="A116" s="41"/>
      <c r="B116" s="42"/>
      <c r="C116" s="280" t="s">
        <v>273</v>
      </c>
      <c r="D116" s="280" t="s">
        <v>388</v>
      </c>
      <c r="E116" s="281" t="s">
        <v>1154</v>
      </c>
      <c r="F116" s="282" t="s">
        <v>1155</v>
      </c>
      <c r="G116" s="283" t="s">
        <v>1133</v>
      </c>
      <c r="H116" s="284">
        <v>3</v>
      </c>
      <c r="I116" s="285"/>
      <c r="J116" s="286">
        <f>ROUND(I116*H116,2)</f>
        <v>0</v>
      </c>
      <c r="K116" s="282" t="s">
        <v>1145</v>
      </c>
      <c r="L116" s="287"/>
      <c r="M116" s="288" t="s">
        <v>19</v>
      </c>
      <c r="N116" s="289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205</v>
      </c>
      <c r="AT116" s="226" t="s">
        <v>388</v>
      </c>
      <c r="AU116" s="226" t="s">
        <v>77</v>
      </c>
      <c r="AY116" s="20" t="s">
        <v>136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144</v>
      </c>
      <c r="BM116" s="226" t="s">
        <v>559</v>
      </c>
    </row>
    <row r="117" s="2" customFormat="1" ht="24.15" customHeight="1">
      <c r="A117" s="41"/>
      <c r="B117" s="42"/>
      <c r="C117" s="215" t="s">
        <v>295</v>
      </c>
      <c r="D117" s="215" t="s">
        <v>139</v>
      </c>
      <c r="E117" s="216" t="s">
        <v>1156</v>
      </c>
      <c r="F117" s="217" t="s">
        <v>1157</v>
      </c>
      <c r="G117" s="218" t="s">
        <v>284</v>
      </c>
      <c r="H117" s="219">
        <v>43</v>
      </c>
      <c r="I117" s="220"/>
      <c r="J117" s="221">
        <f>ROUND(I117*H117,2)</f>
        <v>0</v>
      </c>
      <c r="K117" s="217" t="s">
        <v>143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144</v>
      </c>
      <c r="AT117" s="226" t="s">
        <v>139</v>
      </c>
      <c r="AU117" s="226" t="s">
        <v>77</v>
      </c>
      <c r="AY117" s="20" t="s">
        <v>136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144</v>
      </c>
      <c r="BM117" s="226" t="s">
        <v>572</v>
      </c>
    </row>
    <row r="118" s="2" customFormat="1">
      <c r="A118" s="41"/>
      <c r="B118" s="42"/>
      <c r="C118" s="43"/>
      <c r="D118" s="228" t="s">
        <v>146</v>
      </c>
      <c r="E118" s="43"/>
      <c r="F118" s="229" t="s">
        <v>1158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146</v>
      </c>
      <c r="AU118" s="20" t="s">
        <v>77</v>
      </c>
    </row>
    <row r="119" s="2" customFormat="1" ht="16.5" customHeight="1">
      <c r="A119" s="41"/>
      <c r="B119" s="42"/>
      <c r="C119" s="280" t="s">
        <v>281</v>
      </c>
      <c r="D119" s="280" t="s">
        <v>388</v>
      </c>
      <c r="E119" s="281" t="s">
        <v>1159</v>
      </c>
      <c r="F119" s="282" t="s">
        <v>1160</v>
      </c>
      <c r="G119" s="283" t="s">
        <v>1133</v>
      </c>
      <c r="H119" s="284">
        <v>2</v>
      </c>
      <c r="I119" s="285"/>
      <c r="J119" s="286">
        <f>ROUND(I119*H119,2)</f>
        <v>0</v>
      </c>
      <c r="K119" s="282" t="s">
        <v>1145</v>
      </c>
      <c r="L119" s="287"/>
      <c r="M119" s="288" t="s">
        <v>19</v>
      </c>
      <c r="N119" s="289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205</v>
      </c>
      <c r="AT119" s="226" t="s">
        <v>388</v>
      </c>
      <c r="AU119" s="226" t="s">
        <v>77</v>
      </c>
      <c r="AY119" s="20" t="s">
        <v>136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144</v>
      </c>
      <c r="BM119" s="226" t="s">
        <v>584</v>
      </c>
    </row>
    <row r="120" s="2" customFormat="1" ht="16.5" customHeight="1">
      <c r="A120" s="41"/>
      <c r="B120" s="42"/>
      <c r="C120" s="280" t="s">
        <v>290</v>
      </c>
      <c r="D120" s="280" t="s">
        <v>388</v>
      </c>
      <c r="E120" s="281" t="s">
        <v>1161</v>
      </c>
      <c r="F120" s="282" t="s">
        <v>1162</v>
      </c>
      <c r="G120" s="283" t="s">
        <v>1133</v>
      </c>
      <c r="H120" s="284">
        <v>1</v>
      </c>
      <c r="I120" s="285"/>
      <c r="J120" s="286">
        <f>ROUND(I120*H120,2)</f>
        <v>0</v>
      </c>
      <c r="K120" s="282" t="s">
        <v>1145</v>
      </c>
      <c r="L120" s="287"/>
      <c r="M120" s="288" t="s">
        <v>19</v>
      </c>
      <c r="N120" s="289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205</v>
      </c>
      <c r="AT120" s="226" t="s">
        <v>388</v>
      </c>
      <c r="AU120" s="226" t="s">
        <v>77</v>
      </c>
      <c r="AY120" s="20" t="s">
        <v>136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144</v>
      </c>
      <c r="BM120" s="226" t="s">
        <v>594</v>
      </c>
    </row>
    <row r="121" s="2" customFormat="1" ht="21.75" customHeight="1">
      <c r="A121" s="41"/>
      <c r="B121" s="42"/>
      <c r="C121" s="215" t="s">
        <v>7</v>
      </c>
      <c r="D121" s="215" t="s">
        <v>139</v>
      </c>
      <c r="E121" s="216" t="s">
        <v>1163</v>
      </c>
      <c r="F121" s="217" t="s">
        <v>1164</v>
      </c>
      <c r="G121" s="218" t="s">
        <v>284</v>
      </c>
      <c r="H121" s="219">
        <v>3</v>
      </c>
      <c r="I121" s="220"/>
      <c r="J121" s="221">
        <f>ROUND(I121*H121,2)</f>
        <v>0</v>
      </c>
      <c r="K121" s="217" t="s">
        <v>143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144</v>
      </c>
      <c r="AT121" s="226" t="s">
        <v>139</v>
      </c>
      <c r="AU121" s="226" t="s">
        <v>77</v>
      </c>
      <c r="AY121" s="20" t="s">
        <v>136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144</v>
      </c>
      <c r="BM121" s="226" t="s">
        <v>607</v>
      </c>
    </row>
    <row r="122" s="2" customFormat="1">
      <c r="A122" s="41"/>
      <c r="B122" s="42"/>
      <c r="C122" s="43"/>
      <c r="D122" s="228" t="s">
        <v>146</v>
      </c>
      <c r="E122" s="43"/>
      <c r="F122" s="229" t="s">
        <v>1165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146</v>
      </c>
      <c r="AU122" s="20" t="s">
        <v>77</v>
      </c>
    </row>
    <row r="123" s="2" customFormat="1" ht="16.5" customHeight="1">
      <c r="A123" s="41"/>
      <c r="B123" s="42"/>
      <c r="C123" s="280" t="s">
        <v>308</v>
      </c>
      <c r="D123" s="280" t="s">
        <v>388</v>
      </c>
      <c r="E123" s="281" t="s">
        <v>1166</v>
      </c>
      <c r="F123" s="282" t="s">
        <v>1132</v>
      </c>
      <c r="G123" s="283" t="s">
        <v>1133</v>
      </c>
      <c r="H123" s="284">
        <v>1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205</v>
      </c>
      <c r="AT123" s="226" t="s">
        <v>388</v>
      </c>
      <c r="AU123" s="226" t="s">
        <v>77</v>
      </c>
      <c r="AY123" s="20" t="s">
        <v>136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144</v>
      </c>
      <c r="BM123" s="226" t="s">
        <v>617</v>
      </c>
    </row>
    <row r="124" s="2" customFormat="1" ht="16.5" customHeight="1">
      <c r="A124" s="41"/>
      <c r="B124" s="42"/>
      <c r="C124" s="215" t="s">
        <v>315</v>
      </c>
      <c r="D124" s="215" t="s">
        <v>139</v>
      </c>
      <c r="E124" s="216" t="s">
        <v>1167</v>
      </c>
      <c r="F124" s="217" t="s">
        <v>1135</v>
      </c>
      <c r="G124" s="218" t="s">
        <v>1133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144</v>
      </c>
      <c r="AT124" s="226" t="s">
        <v>139</v>
      </c>
      <c r="AU124" s="226" t="s">
        <v>77</v>
      </c>
      <c r="AY124" s="20" t="s">
        <v>136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144</v>
      </c>
      <c r="BM124" s="226" t="s">
        <v>628</v>
      </c>
    </row>
    <row r="125" s="12" customFormat="1" ht="25.92" customHeight="1">
      <c r="A125" s="12"/>
      <c r="B125" s="199"/>
      <c r="C125" s="200"/>
      <c r="D125" s="201" t="s">
        <v>69</v>
      </c>
      <c r="E125" s="202" t="s">
        <v>1168</v>
      </c>
      <c r="F125" s="202" t="s">
        <v>1169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SUM(P126:P155)</f>
        <v>0</v>
      </c>
      <c r="Q125" s="207"/>
      <c r="R125" s="208">
        <f>SUM(R126:R155)</f>
        <v>0</v>
      </c>
      <c r="S125" s="207"/>
      <c r="T125" s="209">
        <f>SUM(T126:T155)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77</v>
      </c>
      <c r="AT125" s="211" t="s">
        <v>69</v>
      </c>
      <c r="AU125" s="211" t="s">
        <v>70</v>
      </c>
      <c r="AY125" s="210" t="s">
        <v>136</v>
      </c>
      <c r="BK125" s="212">
        <f>SUM(BK126:BK155)</f>
        <v>0</v>
      </c>
    </row>
    <row r="126" s="2" customFormat="1" ht="16.5" customHeight="1">
      <c r="A126" s="41"/>
      <c r="B126" s="42"/>
      <c r="C126" s="280" t="s">
        <v>323</v>
      </c>
      <c r="D126" s="280" t="s">
        <v>388</v>
      </c>
      <c r="E126" s="281" t="s">
        <v>1170</v>
      </c>
      <c r="F126" s="282" t="s">
        <v>1171</v>
      </c>
      <c r="G126" s="283" t="s">
        <v>284</v>
      </c>
      <c r="H126" s="284">
        <v>20</v>
      </c>
      <c r="I126" s="285"/>
      <c r="J126" s="286">
        <f>ROUND(I126*H126,2)</f>
        <v>0</v>
      </c>
      <c r="K126" s="282" t="s">
        <v>143</v>
      </c>
      <c r="L126" s="287"/>
      <c r="M126" s="288" t="s">
        <v>19</v>
      </c>
      <c r="N126" s="289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205</v>
      </c>
      <c r="AT126" s="226" t="s">
        <v>388</v>
      </c>
      <c r="AU126" s="226" t="s">
        <v>77</v>
      </c>
      <c r="AY126" s="20" t="s">
        <v>136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144</v>
      </c>
      <c r="BM126" s="226" t="s">
        <v>648</v>
      </c>
    </row>
    <row r="127" s="2" customFormat="1" ht="16.5" customHeight="1">
      <c r="A127" s="41"/>
      <c r="B127" s="42"/>
      <c r="C127" s="215" t="s">
        <v>338</v>
      </c>
      <c r="D127" s="215" t="s">
        <v>139</v>
      </c>
      <c r="E127" s="216" t="s">
        <v>1172</v>
      </c>
      <c r="F127" s="217" t="s">
        <v>1173</v>
      </c>
      <c r="G127" s="218" t="s">
        <v>284</v>
      </c>
      <c r="H127" s="219">
        <v>20</v>
      </c>
      <c r="I127" s="220"/>
      <c r="J127" s="221">
        <f>ROUND(I127*H127,2)</f>
        <v>0</v>
      </c>
      <c r="K127" s="217" t="s">
        <v>143</v>
      </c>
      <c r="L127" s="47"/>
      <c r="M127" s="222" t="s">
        <v>19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144</v>
      </c>
      <c r="AT127" s="226" t="s">
        <v>139</v>
      </c>
      <c r="AU127" s="226" t="s">
        <v>77</v>
      </c>
      <c r="AY127" s="20" t="s">
        <v>136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144</v>
      </c>
      <c r="BM127" s="226" t="s">
        <v>659</v>
      </c>
    </row>
    <row r="128" s="2" customFormat="1">
      <c r="A128" s="41"/>
      <c r="B128" s="42"/>
      <c r="C128" s="43"/>
      <c r="D128" s="228" t="s">
        <v>146</v>
      </c>
      <c r="E128" s="43"/>
      <c r="F128" s="229" t="s">
        <v>1174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146</v>
      </c>
      <c r="AU128" s="20" t="s">
        <v>77</v>
      </c>
    </row>
    <row r="129" s="2" customFormat="1" ht="16.5" customHeight="1">
      <c r="A129" s="41"/>
      <c r="B129" s="42"/>
      <c r="C129" s="280" t="s">
        <v>346</v>
      </c>
      <c r="D129" s="280" t="s">
        <v>388</v>
      </c>
      <c r="E129" s="281" t="s">
        <v>1175</v>
      </c>
      <c r="F129" s="282" t="s">
        <v>1176</v>
      </c>
      <c r="G129" s="283" t="s">
        <v>284</v>
      </c>
      <c r="H129" s="284">
        <v>10</v>
      </c>
      <c r="I129" s="285"/>
      <c r="J129" s="286">
        <f>ROUND(I129*H129,2)</f>
        <v>0</v>
      </c>
      <c r="K129" s="282" t="s">
        <v>143</v>
      </c>
      <c r="L129" s="287"/>
      <c r="M129" s="288" t="s">
        <v>19</v>
      </c>
      <c r="N129" s="289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205</v>
      </c>
      <c r="AT129" s="226" t="s">
        <v>388</v>
      </c>
      <c r="AU129" s="226" t="s">
        <v>77</v>
      </c>
      <c r="AY129" s="20" t="s">
        <v>136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144</v>
      </c>
      <c r="BM129" s="226" t="s">
        <v>670</v>
      </c>
    </row>
    <row r="130" s="2" customFormat="1" ht="16.5" customHeight="1">
      <c r="A130" s="41"/>
      <c r="B130" s="42"/>
      <c r="C130" s="280" t="s">
        <v>354</v>
      </c>
      <c r="D130" s="280" t="s">
        <v>388</v>
      </c>
      <c r="E130" s="281" t="s">
        <v>1177</v>
      </c>
      <c r="F130" s="282" t="s">
        <v>1178</v>
      </c>
      <c r="G130" s="283" t="s">
        <v>284</v>
      </c>
      <c r="H130" s="284">
        <v>10</v>
      </c>
      <c r="I130" s="285"/>
      <c r="J130" s="286">
        <f>ROUND(I130*H130,2)</f>
        <v>0</v>
      </c>
      <c r="K130" s="282" t="s">
        <v>143</v>
      </c>
      <c r="L130" s="287"/>
      <c r="M130" s="288" t="s">
        <v>19</v>
      </c>
      <c r="N130" s="289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205</v>
      </c>
      <c r="AT130" s="226" t="s">
        <v>388</v>
      </c>
      <c r="AU130" s="226" t="s">
        <v>77</v>
      </c>
      <c r="AY130" s="20" t="s">
        <v>136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144</v>
      </c>
      <c r="BM130" s="226" t="s">
        <v>680</v>
      </c>
    </row>
    <row r="131" s="2" customFormat="1" ht="16.5" customHeight="1">
      <c r="A131" s="41"/>
      <c r="B131" s="42"/>
      <c r="C131" s="215" t="s">
        <v>364</v>
      </c>
      <c r="D131" s="215" t="s">
        <v>139</v>
      </c>
      <c r="E131" s="216" t="s">
        <v>1179</v>
      </c>
      <c r="F131" s="217" t="s">
        <v>1180</v>
      </c>
      <c r="G131" s="218" t="s">
        <v>284</v>
      </c>
      <c r="H131" s="219">
        <v>10</v>
      </c>
      <c r="I131" s="220"/>
      <c r="J131" s="221">
        <f>ROUND(I131*H131,2)</f>
        <v>0</v>
      </c>
      <c r="K131" s="217" t="s">
        <v>143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144</v>
      </c>
      <c r="AT131" s="226" t="s">
        <v>139</v>
      </c>
      <c r="AU131" s="226" t="s">
        <v>77</v>
      </c>
      <c r="AY131" s="20" t="s">
        <v>136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144</v>
      </c>
      <c r="BM131" s="226" t="s">
        <v>690</v>
      </c>
    </row>
    <row r="132" s="2" customFormat="1">
      <c r="A132" s="41"/>
      <c r="B132" s="42"/>
      <c r="C132" s="43"/>
      <c r="D132" s="228" t="s">
        <v>146</v>
      </c>
      <c r="E132" s="43"/>
      <c r="F132" s="229" t="s">
        <v>1181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146</v>
      </c>
      <c r="AU132" s="20" t="s">
        <v>77</v>
      </c>
    </row>
    <row r="133" s="2" customFormat="1" ht="16.5" customHeight="1">
      <c r="A133" s="41"/>
      <c r="B133" s="42"/>
      <c r="C133" s="280" t="s">
        <v>533</v>
      </c>
      <c r="D133" s="280" t="s">
        <v>388</v>
      </c>
      <c r="E133" s="281" t="s">
        <v>1182</v>
      </c>
      <c r="F133" s="282" t="s">
        <v>1183</v>
      </c>
      <c r="G133" s="283" t="s">
        <v>284</v>
      </c>
      <c r="H133" s="284">
        <v>20</v>
      </c>
      <c r="I133" s="285"/>
      <c r="J133" s="286">
        <f>ROUND(I133*H133,2)</f>
        <v>0</v>
      </c>
      <c r="K133" s="282" t="s">
        <v>143</v>
      </c>
      <c r="L133" s="287"/>
      <c r="M133" s="288" t="s">
        <v>19</v>
      </c>
      <c r="N133" s="289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205</v>
      </c>
      <c r="AT133" s="226" t="s">
        <v>388</v>
      </c>
      <c r="AU133" s="226" t="s">
        <v>77</v>
      </c>
      <c r="AY133" s="20" t="s">
        <v>136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144</v>
      </c>
      <c r="BM133" s="226" t="s">
        <v>699</v>
      </c>
    </row>
    <row r="134" s="2" customFormat="1" ht="16.5" customHeight="1">
      <c r="A134" s="41"/>
      <c r="B134" s="42"/>
      <c r="C134" s="215" t="s">
        <v>537</v>
      </c>
      <c r="D134" s="215" t="s">
        <v>139</v>
      </c>
      <c r="E134" s="216" t="s">
        <v>1172</v>
      </c>
      <c r="F134" s="217" t="s">
        <v>1173</v>
      </c>
      <c r="G134" s="218" t="s">
        <v>284</v>
      </c>
      <c r="H134" s="219">
        <v>20</v>
      </c>
      <c r="I134" s="220"/>
      <c r="J134" s="221">
        <f>ROUND(I134*H134,2)</f>
        <v>0</v>
      </c>
      <c r="K134" s="217" t="s">
        <v>143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144</v>
      </c>
      <c r="AT134" s="226" t="s">
        <v>139</v>
      </c>
      <c r="AU134" s="226" t="s">
        <v>77</v>
      </c>
      <c r="AY134" s="20" t="s">
        <v>136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144</v>
      </c>
      <c r="BM134" s="226" t="s">
        <v>709</v>
      </c>
    </row>
    <row r="135" s="2" customFormat="1">
      <c r="A135" s="41"/>
      <c r="B135" s="42"/>
      <c r="C135" s="43"/>
      <c r="D135" s="228" t="s">
        <v>146</v>
      </c>
      <c r="E135" s="43"/>
      <c r="F135" s="229" t="s">
        <v>1174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146</v>
      </c>
      <c r="AU135" s="20" t="s">
        <v>77</v>
      </c>
    </row>
    <row r="136" s="2" customFormat="1" ht="16.5" customHeight="1">
      <c r="A136" s="41"/>
      <c r="B136" s="42"/>
      <c r="C136" s="280" t="s">
        <v>543</v>
      </c>
      <c r="D136" s="280" t="s">
        <v>388</v>
      </c>
      <c r="E136" s="281" t="s">
        <v>1184</v>
      </c>
      <c r="F136" s="282" t="s">
        <v>1185</v>
      </c>
      <c r="G136" s="283" t="s">
        <v>284</v>
      </c>
      <c r="H136" s="284">
        <v>4</v>
      </c>
      <c r="I136" s="285"/>
      <c r="J136" s="286">
        <f>ROUND(I136*H136,2)</f>
        <v>0</v>
      </c>
      <c r="K136" s="282" t="s">
        <v>143</v>
      </c>
      <c r="L136" s="287"/>
      <c r="M136" s="288" t="s">
        <v>19</v>
      </c>
      <c r="N136" s="289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205</v>
      </c>
      <c r="AT136" s="226" t="s">
        <v>388</v>
      </c>
      <c r="AU136" s="226" t="s">
        <v>77</v>
      </c>
      <c r="AY136" s="20" t="s">
        <v>136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144</v>
      </c>
      <c r="BM136" s="226" t="s">
        <v>720</v>
      </c>
    </row>
    <row r="137" s="2" customFormat="1" ht="16.5" customHeight="1">
      <c r="A137" s="41"/>
      <c r="B137" s="42"/>
      <c r="C137" s="215" t="s">
        <v>527</v>
      </c>
      <c r="D137" s="215" t="s">
        <v>139</v>
      </c>
      <c r="E137" s="216" t="s">
        <v>1186</v>
      </c>
      <c r="F137" s="217" t="s">
        <v>1187</v>
      </c>
      <c r="G137" s="218" t="s">
        <v>284</v>
      </c>
      <c r="H137" s="219">
        <v>4</v>
      </c>
      <c r="I137" s="220"/>
      <c r="J137" s="221">
        <f>ROUND(I137*H137,2)</f>
        <v>0</v>
      </c>
      <c r="K137" s="217" t="s">
        <v>143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144</v>
      </c>
      <c r="AT137" s="226" t="s">
        <v>139</v>
      </c>
      <c r="AU137" s="226" t="s">
        <v>77</v>
      </c>
      <c r="AY137" s="20" t="s">
        <v>136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144</v>
      </c>
      <c r="BM137" s="226" t="s">
        <v>731</v>
      </c>
    </row>
    <row r="138" s="2" customFormat="1">
      <c r="A138" s="41"/>
      <c r="B138" s="42"/>
      <c r="C138" s="43"/>
      <c r="D138" s="228" t="s">
        <v>146</v>
      </c>
      <c r="E138" s="43"/>
      <c r="F138" s="229" t="s">
        <v>1188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146</v>
      </c>
      <c r="AU138" s="20" t="s">
        <v>77</v>
      </c>
    </row>
    <row r="139" s="2" customFormat="1" ht="16.5" customHeight="1">
      <c r="A139" s="41"/>
      <c r="B139" s="42"/>
      <c r="C139" s="280" t="s">
        <v>552</v>
      </c>
      <c r="D139" s="280" t="s">
        <v>388</v>
      </c>
      <c r="E139" s="281" t="s">
        <v>1189</v>
      </c>
      <c r="F139" s="282" t="s">
        <v>1190</v>
      </c>
      <c r="G139" s="283" t="s">
        <v>284</v>
      </c>
      <c r="H139" s="284">
        <v>3</v>
      </c>
      <c r="I139" s="285"/>
      <c r="J139" s="286">
        <f>ROUND(I139*H139,2)</f>
        <v>0</v>
      </c>
      <c r="K139" s="282" t="s">
        <v>143</v>
      </c>
      <c r="L139" s="287"/>
      <c r="M139" s="288" t="s">
        <v>19</v>
      </c>
      <c r="N139" s="289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205</v>
      </c>
      <c r="AT139" s="226" t="s">
        <v>388</v>
      </c>
      <c r="AU139" s="226" t="s">
        <v>77</v>
      </c>
      <c r="AY139" s="20" t="s">
        <v>136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144</v>
      </c>
      <c r="BM139" s="226" t="s">
        <v>740</v>
      </c>
    </row>
    <row r="140" s="2" customFormat="1" ht="16.5" customHeight="1">
      <c r="A140" s="41"/>
      <c r="B140" s="42"/>
      <c r="C140" s="215" t="s">
        <v>559</v>
      </c>
      <c r="D140" s="215" t="s">
        <v>139</v>
      </c>
      <c r="E140" s="216" t="s">
        <v>1191</v>
      </c>
      <c r="F140" s="217" t="s">
        <v>1192</v>
      </c>
      <c r="G140" s="218" t="s">
        <v>284</v>
      </c>
      <c r="H140" s="219">
        <v>3</v>
      </c>
      <c r="I140" s="220"/>
      <c r="J140" s="221">
        <f>ROUND(I140*H140,2)</f>
        <v>0</v>
      </c>
      <c r="K140" s="217" t="s">
        <v>143</v>
      </c>
      <c r="L140" s="47"/>
      <c r="M140" s="222" t="s">
        <v>19</v>
      </c>
      <c r="N140" s="223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144</v>
      </c>
      <c r="AT140" s="226" t="s">
        <v>139</v>
      </c>
      <c r="AU140" s="226" t="s">
        <v>77</v>
      </c>
      <c r="AY140" s="20" t="s">
        <v>136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144</v>
      </c>
      <c r="BM140" s="226" t="s">
        <v>750</v>
      </c>
    </row>
    <row r="141" s="2" customFormat="1">
      <c r="A141" s="41"/>
      <c r="B141" s="42"/>
      <c r="C141" s="43"/>
      <c r="D141" s="228" t="s">
        <v>146</v>
      </c>
      <c r="E141" s="43"/>
      <c r="F141" s="229" t="s">
        <v>1193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146</v>
      </c>
      <c r="AU141" s="20" t="s">
        <v>77</v>
      </c>
    </row>
    <row r="142" s="2" customFormat="1" ht="16.5" customHeight="1">
      <c r="A142" s="41"/>
      <c r="B142" s="42"/>
      <c r="C142" s="280" t="s">
        <v>566</v>
      </c>
      <c r="D142" s="280" t="s">
        <v>388</v>
      </c>
      <c r="E142" s="281" t="s">
        <v>1194</v>
      </c>
      <c r="F142" s="282" t="s">
        <v>1195</v>
      </c>
      <c r="G142" s="283" t="s">
        <v>284</v>
      </c>
      <c r="H142" s="284">
        <v>5</v>
      </c>
      <c r="I142" s="285"/>
      <c r="J142" s="286">
        <f>ROUND(I142*H142,2)</f>
        <v>0</v>
      </c>
      <c r="K142" s="282" t="s">
        <v>143</v>
      </c>
      <c r="L142" s="287"/>
      <c r="M142" s="288" t="s">
        <v>19</v>
      </c>
      <c r="N142" s="289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205</v>
      </c>
      <c r="AT142" s="226" t="s">
        <v>388</v>
      </c>
      <c r="AU142" s="226" t="s">
        <v>77</v>
      </c>
      <c r="AY142" s="20" t="s">
        <v>136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144</v>
      </c>
      <c r="BM142" s="226" t="s">
        <v>759</v>
      </c>
    </row>
    <row r="143" s="2" customFormat="1" ht="16.5" customHeight="1">
      <c r="A143" s="41"/>
      <c r="B143" s="42"/>
      <c r="C143" s="215" t="s">
        <v>572</v>
      </c>
      <c r="D143" s="215" t="s">
        <v>139</v>
      </c>
      <c r="E143" s="216" t="s">
        <v>1196</v>
      </c>
      <c r="F143" s="217" t="s">
        <v>1197</v>
      </c>
      <c r="G143" s="218" t="s">
        <v>284</v>
      </c>
      <c r="H143" s="219">
        <v>5</v>
      </c>
      <c r="I143" s="220"/>
      <c r="J143" s="221">
        <f>ROUND(I143*H143,2)</f>
        <v>0</v>
      </c>
      <c r="K143" s="217" t="s">
        <v>143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144</v>
      </c>
      <c r="AT143" s="226" t="s">
        <v>139</v>
      </c>
      <c r="AU143" s="226" t="s">
        <v>77</v>
      </c>
      <c r="AY143" s="20" t="s">
        <v>136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144</v>
      </c>
      <c r="BM143" s="226" t="s">
        <v>770</v>
      </c>
    </row>
    <row r="144" s="2" customFormat="1">
      <c r="A144" s="41"/>
      <c r="B144" s="42"/>
      <c r="C144" s="43"/>
      <c r="D144" s="228" t="s">
        <v>146</v>
      </c>
      <c r="E144" s="43"/>
      <c r="F144" s="229" t="s">
        <v>1198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146</v>
      </c>
      <c r="AU144" s="20" t="s">
        <v>77</v>
      </c>
    </row>
    <row r="145" s="2" customFormat="1" ht="16.5" customHeight="1">
      <c r="A145" s="41"/>
      <c r="B145" s="42"/>
      <c r="C145" s="280" t="s">
        <v>579</v>
      </c>
      <c r="D145" s="280" t="s">
        <v>388</v>
      </c>
      <c r="E145" s="281" t="s">
        <v>1199</v>
      </c>
      <c r="F145" s="282" t="s">
        <v>1200</v>
      </c>
      <c r="G145" s="283" t="s">
        <v>284</v>
      </c>
      <c r="H145" s="284">
        <v>7</v>
      </c>
      <c r="I145" s="285"/>
      <c r="J145" s="286">
        <f>ROUND(I145*H145,2)</f>
        <v>0</v>
      </c>
      <c r="K145" s="282" t="s">
        <v>143</v>
      </c>
      <c r="L145" s="287"/>
      <c r="M145" s="288" t="s">
        <v>19</v>
      </c>
      <c r="N145" s="289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205</v>
      </c>
      <c r="AT145" s="226" t="s">
        <v>388</v>
      </c>
      <c r="AU145" s="226" t="s">
        <v>77</v>
      </c>
      <c r="AY145" s="20" t="s">
        <v>136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144</v>
      </c>
      <c r="BM145" s="226" t="s">
        <v>783</v>
      </c>
    </row>
    <row r="146" s="2" customFormat="1" ht="21.75" customHeight="1">
      <c r="A146" s="41"/>
      <c r="B146" s="42"/>
      <c r="C146" s="215" t="s">
        <v>584</v>
      </c>
      <c r="D146" s="215" t="s">
        <v>139</v>
      </c>
      <c r="E146" s="216" t="s">
        <v>1201</v>
      </c>
      <c r="F146" s="217" t="s">
        <v>1202</v>
      </c>
      <c r="G146" s="218" t="s">
        <v>284</v>
      </c>
      <c r="H146" s="219">
        <v>7</v>
      </c>
      <c r="I146" s="220"/>
      <c r="J146" s="221">
        <f>ROUND(I146*H146,2)</f>
        <v>0</v>
      </c>
      <c r="K146" s="217" t="s">
        <v>143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144</v>
      </c>
      <c r="AT146" s="226" t="s">
        <v>139</v>
      </c>
      <c r="AU146" s="226" t="s">
        <v>77</v>
      </c>
      <c r="AY146" s="20" t="s">
        <v>136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144</v>
      </c>
      <c r="BM146" s="226" t="s">
        <v>792</v>
      </c>
    </row>
    <row r="147" s="2" customFormat="1">
      <c r="A147" s="41"/>
      <c r="B147" s="42"/>
      <c r="C147" s="43"/>
      <c r="D147" s="228" t="s">
        <v>146</v>
      </c>
      <c r="E147" s="43"/>
      <c r="F147" s="229" t="s">
        <v>1203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146</v>
      </c>
      <c r="AU147" s="20" t="s">
        <v>77</v>
      </c>
    </row>
    <row r="148" s="2" customFormat="1" ht="16.5" customHeight="1">
      <c r="A148" s="41"/>
      <c r="B148" s="42"/>
      <c r="C148" s="280" t="s">
        <v>589</v>
      </c>
      <c r="D148" s="280" t="s">
        <v>388</v>
      </c>
      <c r="E148" s="281" t="s">
        <v>1204</v>
      </c>
      <c r="F148" s="282" t="s">
        <v>1205</v>
      </c>
      <c r="G148" s="283" t="s">
        <v>284</v>
      </c>
      <c r="H148" s="284">
        <v>1</v>
      </c>
      <c r="I148" s="285"/>
      <c r="J148" s="286">
        <f>ROUND(I148*H148,2)</f>
        <v>0</v>
      </c>
      <c r="K148" s="282" t="s">
        <v>143</v>
      </c>
      <c r="L148" s="287"/>
      <c r="M148" s="288" t="s">
        <v>19</v>
      </c>
      <c r="N148" s="289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205</v>
      </c>
      <c r="AT148" s="226" t="s">
        <v>388</v>
      </c>
      <c r="AU148" s="226" t="s">
        <v>77</v>
      </c>
      <c r="AY148" s="20" t="s">
        <v>136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144</v>
      </c>
      <c r="BM148" s="226" t="s">
        <v>802</v>
      </c>
    </row>
    <row r="149" s="2" customFormat="1" ht="16.5" customHeight="1">
      <c r="A149" s="41"/>
      <c r="B149" s="42"/>
      <c r="C149" s="215" t="s">
        <v>594</v>
      </c>
      <c r="D149" s="215" t="s">
        <v>139</v>
      </c>
      <c r="E149" s="216" t="s">
        <v>1206</v>
      </c>
      <c r="F149" s="217" t="s">
        <v>1207</v>
      </c>
      <c r="G149" s="218" t="s">
        <v>284</v>
      </c>
      <c r="H149" s="219">
        <v>1</v>
      </c>
      <c r="I149" s="220"/>
      <c r="J149" s="221">
        <f>ROUND(I149*H149,2)</f>
        <v>0</v>
      </c>
      <c r="K149" s="217" t="s">
        <v>143</v>
      </c>
      <c r="L149" s="47"/>
      <c r="M149" s="222" t="s">
        <v>19</v>
      </c>
      <c r="N149" s="223" t="s">
        <v>41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144</v>
      </c>
      <c r="AT149" s="226" t="s">
        <v>139</v>
      </c>
      <c r="AU149" s="226" t="s">
        <v>77</v>
      </c>
      <c r="AY149" s="20" t="s">
        <v>136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144</v>
      </c>
      <c r="BM149" s="226" t="s">
        <v>812</v>
      </c>
    </row>
    <row r="150" s="2" customFormat="1">
      <c r="A150" s="41"/>
      <c r="B150" s="42"/>
      <c r="C150" s="43"/>
      <c r="D150" s="228" t="s">
        <v>146</v>
      </c>
      <c r="E150" s="43"/>
      <c r="F150" s="229" t="s">
        <v>1208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146</v>
      </c>
      <c r="AU150" s="20" t="s">
        <v>77</v>
      </c>
    </row>
    <row r="151" s="2" customFormat="1" ht="16.5" customHeight="1">
      <c r="A151" s="41"/>
      <c r="B151" s="42"/>
      <c r="C151" s="280" t="s">
        <v>599</v>
      </c>
      <c r="D151" s="280" t="s">
        <v>388</v>
      </c>
      <c r="E151" s="281" t="s">
        <v>1209</v>
      </c>
      <c r="F151" s="282" t="s">
        <v>1210</v>
      </c>
      <c r="G151" s="283" t="s">
        <v>284</v>
      </c>
      <c r="H151" s="284">
        <v>2</v>
      </c>
      <c r="I151" s="285"/>
      <c r="J151" s="286">
        <f>ROUND(I151*H151,2)</f>
        <v>0</v>
      </c>
      <c r="K151" s="282" t="s">
        <v>143</v>
      </c>
      <c r="L151" s="287"/>
      <c r="M151" s="288" t="s">
        <v>19</v>
      </c>
      <c r="N151" s="289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205</v>
      </c>
      <c r="AT151" s="226" t="s">
        <v>388</v>
      </c>
      <c r="AU151" s="226" t="s">
        <v>77</v>
      </c>
      <c r="AY151" s="20" t="s">
        <v>136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144</v>
      </c>
      <c r="BM151" s="226" t="s">
        <v>823</v>
      </c>
    </row>
    <row r="152" s="2" customFormat="1" ht="16.5" customHeight="1">
      <c r="A152" s="41"/>
      <c r="B152" s="42"/>
      <c r="C152" s="215" t="s">
        <v>607</v>
      </c>
      <c r="D152" s="215" t="s">
        <v>139</v>
      </c>
      <c r="E152" s="216" t="s">
        <v>1211</v>
      </c>
      <c r="F152" s="217" t="s">
        <v>1212</v>
      </c>
      <c r="G152" s="218" t="s">
        <v>284</v>
      </c>
      <c r="H152" s="219">
        <v>2</v>
      </c>
      <c r="I152" s="220"/>
      <c r="J152" s="221">
        <f>ROUND(I152*H152,2)</f>
        <v>0</v>
      </c>
      <c r="K152" s="217" t="s">
        <v>143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144</v>
      </c>
      <c r="AT152" s="226" t="s">
        <v>139</v>
      </c>
      <c r="AU152" s="226" t="s">
        <v>77</v>
      </c>
      <c r="AY152" s="20" t="s">
        <v>136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144</v>
      </c>
      <c r="BM152" s="226" t="s">
        <v>832</v>
      </c>
    </row>
    <row r="153" s="2" customFormat="1">
      <c r="A153" s="41"/>
      <c r="B153" s="42"/>
      <c r="C153" s="43"/>
      <c r="D153" s="228" t="s">
        <v>146</v>
      </c>
      <c r="E153" s="43"/>
      <c r="F153" s="229" t="s">
        <v>1213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146</v>
      </c>
      <c r="AU153" s="20" t="s">
        <v>77</v>
      </c>
    </row>
    <row r="154" s="2" customFormat="1" ht="16.5" customHeight="1">
      <c r="A154" s="41"/>
      <c r="B154" s="42"/>
      <c r="C154" s="280" t="s">
        <v>612</v>
      </c>
      <c r="D154" s="280" t="s">
        <v>388</v>
      </c>
      <c r="E154" s="281" t="s">
        <v>1214</v>
      </c>
      <c r="F154" s="282" t="s">
        <v>1132</v>
      </c>
      <c r="G154" s="283" t="s">
        <v>1133</v>
      </c>
      <c r="H154" s="284">
        <v>1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205</v>
      </c>
      <c r="AT154" s="226" t="s">
        <v>388</v>
      </c>
      <c r="AU154" s="226" t="s">
        <v>77</v>
      </c>
      <c r="AY154" s="20" t="s">
        <v>136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144</v>
      </c>
      <c r="BM154" s="226" t="s">
        <v>849</v>
      </c>
    </row>
    <row r="155" s="2" customFormat="1" ht="16.5" customHeight="1">
      <c r="A155" s="41"/>
      <c r="B155" s="42"/>
      <c r="C155" s="215" t="s">
        <v>617</v>
      </c>
      <c r="D155" s="215" t="s">
        <v>139</v>
      </c>
      <c r="E155" s="216" t="s">
        <v>1215</v>
      </c>
      <c r="F155" s="217" t="s">
        <v>1135</v>
      </c>
      <c r="G155" s="218" t="s">
        <v>1133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144</v>
      </c>
      <c r="AT155" s="226" t="s">
        <v>139</v>
      </c>
      <c r="AU155" s="226" t="s">
        <v>77</v>
      </c>
      <c r="AY155" s="20" t="s">
        <v>136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144</v>
      </c>
      <c r="BM155" s="226" t="s">
        <v>868</v>
      </c>
    </row>
    <row r="156" s="12" customFormat="1" ht="25.92" customHeight="1">
      <c r="A156" s="12"/>
      <c r="B156" s="199"/>
      <c r="C156" s="200"/>
      <c r="D156" s="201" t="s">
        <v>69</v>
      </c>
      <c r="E156" s="202" t="s">
        <v>1216</v>
      </c>
      <c r="F156" s="202" t="s">
        <v>1217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SUM(P157:P182)</f>
        <v>0</v>
      </c>
      <c r="Q156" s="207"/>
      <c r="R156" s="208">
        <f>SUM(R157:R182)</f>
        <v>0</v>
      </c>
      <c r="S156" s="207"/>
      <c r="T156" s="209">
        <f>SUM(T157:T182)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77</v>
      </c>
      <c r="AT156" s="211" t="s">
        <v>69</v>
      </c>
      <c r="AU156" s="211" t="s">
        <v>70</v>
      </c>
      <c r="AY156" s="210" t="s">
        <v>136</v>
      </c>
      <c r="BK156" s="212">
        <f>SUM(BK157:BK182)</f>
        <v>0</v>
      </c>
    </row>
    <row r="157" s="2" customFormat="1" ht="16.5" customHeight="1">
      <c r="A157" s="41"/>
      <c r="B157" s="42"/>
      <c r="C157" s="280" t="s">
        <v>622</v>
      </c>
      <c r="D157" s="280" t="s">
        <v>388</v>
      </c>
      <c r="E157" s="281" t="s">
        <v>1218</v>
      </c>
      <c r="F157" s="282" t="s">
        <v>1219</v>
      </c>
      <c r="G157" s="283" t="s">
        <v>189</v>
      </c>
      <c r="H157" s="284">
        <v>100</v>
      </c>
      <c r="I157" s="285"/>
      <c r="J157" s="286">
        <f>ROUND(I157*H157,2)</f>
        <v>0</v>
      </c>
      <c r="K157" s="282" t="s">
        <v>1220</v>
      </c>
      <c r="L157" s="287"/>
      <c r="M157" s="288" t="s">
        <v>19</v>
      </c>
      <c r="N157" s="289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205</v>
      </c>
      <c r="AT157" s="226" t="s">
        <v>388</v>
      </c>
      <c r="AU157" s="226" t="s">
        <v>77</v>
      </c>
      <c r="AY157" s="20" t="s">
        <v>136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144</v>
      </c>
      <c r="BM157" s="226" t="s">
        <v>883</v>
      </c>
    </row>
    <row r="158" s="2" customFormat="1" ht="16.5" customHeight="1">
      <c r="A158" s="41"/>
      <c r="B158" s="42"/>
      <c r="C158" s="215" t="s">
        <v>628</v>
      </c>
      <c r="D158" s="215" t="s">
        <v>139</v>
      </c>
      <c r="E158" s="216" t="s">
        <v>1221</v>
      </c>
      <c r="F158" s="217" t="s">
        <v>1222</v>
      </c>
      <c r="G158" s="218" t="s">
        <v>189</v>
      </c>
      <c r="H158" s="219">
        <v>100</v>
      </c>
      <c r="I158" s="220"/>
      <c r="J158" s="221">
        <f>ROUND(I158*H158,2)</f>
        <v>0</v>
      </c>
      <c r="K158" s="217" t="s">
        <v>1220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144</v>
      </c>
      <c r="AT158" s="226" t="s">
        <v>139</v>
      </c>
      <c r="AU158" s="226" t="s">
        <v>77</v>
      </c>
      <c r="AY158" s="20" t="s">
        <v>136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144</v>
      </c>
      <c r="BM158" s="226" t="s">
        <v>893</v>
      </c>
    </row>
    <row r="159" s="2" customFormat="1">
      <c r="A159" s="41"/>
      <c r="B159" s="42"/>
      <c r="C159" s="43"/>
      <c r="D159" s="228" t="s">
        <v>146</v>
      </c>
      <c r="E159" s="43"/>
      <c r="F159" s="229" t="s">
        <v>1223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146</v>
      </c>
      <c r="AU159" s="20" t="s">
        <v>77</v>
      </c>
    </row>
    <row r="160" s="2" customFormat="1" ht="16.5" customHeight="1">
      <c r="A160" s="41"/>
      <c r="B160" s="42"/>
      <c r="C160" s="280" t="s">
        <v>634</v>
      </c>
      <c r="D160" s="280" t="s">
        <v>388</v>
      </c>
      <c r="E160" s="281" t="s">
        <v>1224</v>
      </c>
      <c r="F160" s="282" t="s">
        <v>1225</v>
      </c>
      <c r="G160" s="283" t="s">
        <v>189</v>
      </c>
      <c r="H160" s="284">
        <v>80</v>
      </c>
      <c r="I160" s="285"/>
      <c r="J160" s="286">
        <f>ROUND(I160*H160,2)</f>
        <v>0</v>
      </c>
      <c r="K160" s="282" t="s">
        <v>143</v>
      </c>
      <c r="L160" s="287"/>
      <c r="M160" s="288" t="s">
        <v>19</v>
      </c>
      <c r="N160" s="289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205</v>
      </c>
      <c r="AT160" s="226" t="s">
        <v>388</v>
      </c>
      <c r="AU160" s="226" t="s">
        <v>77</v>
      </c>
      <c r="AY160" s="20" t="s">
        <v>136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144</v>
      </c>
      <c r="BM160" s="226" t="s">
        <v>903</v>
      </c>
    </row>
    <row r="161" s="2" customFormat="1" ht="16.5" customHeight="1">
      <c r="A161" s="41"/>
      <c r="B161" s="42"/>
      <c r="C161" s="280" t="s">
        <v>694</v>
      </c>
      <c r="D161" s="280" t="s">
        <v>388</v>
      </c>
      <c r="E161" s="281" t="s">
        <v>1226</v>
      </c>
      <c r="F161" s="282" t="s">
        <v>1227</v>
      </c>
      <c r="G161" s="283" t="s">
        <v>189</v>
      </c>
      <c r="H161" s="284">
        <v>100</v>
      </c>
      <c r="I161" s="285"/>
      <c r="J161" s="286">
        <f>ROUND(I161*H161,2)</f>
        <v>0</v>
      </c>
      <c r="K161" s="282" t="s">
        <v>143</v>
      </c>
      <c r="L161" s="287"/>
      <c r="M161" s="288" t="s">
        <v>19</v>
      </c>
      <c r="N161" s="289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205</v>
      </c>
      <c r="AT161" s="226" t="s">
        <v>388</v>
      </c>
      <c r="AU161" s="226" t="s">
        <v>77</v>
      </c>
      <c r="AY161" s="20" t="s">
        <v>136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144</v>
      </c>
      <c r="BM161" s="226" t="s">
        <v>913</v>
      </c>
    </row>
    <row r="162" s="2" customFormat="1" ht="16.5" customHeight="1">
      <c r="A162" s="41"/>
      <c r="B162" s="42"/>
      <c r="C162" s="215" t="s">
        <v>648</v>
      </c>
      <c r="D162" s="215" t="s">
        <v>139</v>
      </c>
      <c r="E162" s="216" t="s">
        <v>1228</v>
      </c>
      <c r="F162" s="217" t="s">
        <v>1229</v>
      </c>
      <c r="G162" s="218" t="s">
        <v>189</v>
      </c>
      <c r="H162" s="219">
        <v>180</v>
      </c>
      <c r="I162" s="220"/>
      <c r="J162" s="221">
        <f>ROUND(I162*H162,2)</f>
        <v>0</v>
      </c>
      <c r="K162" s="217" t="s">
        <v>143</v>
      </c>
      <c r="L162" s="47"/>
      <c r="M162" s="222" t="s">
        <v>19</v>
      </c>
      <c r="N162" s="223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144</v>
      </c>
      <c r="AT162" s="226" t="s">
        <v>139</v>
      </c>
      <c r="AU162" s="226" t="s">
        <v>77</v>
      </c>
      <c r="AY162" s="20" t="s">
        <v>136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144</v>
      </c>
      <c r="BM162" s="226" t="s">
        <v>924</v>
      </c>
    </row>
    <row r="163" s="2" customFormat="1">
      <c r="A163" s="41"/>
      <c r="B163" s="42"/>
      <c r="C163" s="43"/>
      <c r="D163" s="228" t="s">
        <v>146</v>
      </c>
      <c r="E163" s="43"/>
      <c r="F163" s="229" t="s">
        <v>1230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146</v>
      </c>
      <c r="AU163" s="20" t="s">
        <v>77</v>
      </c>
    </row>
    <row r="164" s="2" customFormat="1" ht="16.5" customHeight="1">
      <c r="A164" s="41"/>
      <c r="B164" s="42"/>
      <c r="C164" s="280" t="s">
        <v>653</v>
      </c>
      <c r="D164" s="280" t="s">
        <v>388</v>
      </c>
      <c r="E164" s="281" t="s">
        <v>1231</v>
      </c>
      <c r="F164" s="282" t="s">
        <v>1232</v>
      </c>
      <c r="G164" s="283" t="s">
        <v>189</v>
      </c>
      <c r="H164" s="284">
        <v>200</v>
      </c>
      <c r="I164" s="285"/>
      <c r="J164" s="286">
        <f>ROUND(I164*H164,2)</f>
        <v>0</v>
      </c>
      <c r="K164" s="282" t="s">
        <v>1220</v>
      </c>
      <c r="L164" s="287"/>
      <c r="M164" s="288" t="s">
        <v>19</v>
      </c>
      <c r="N164" s="289" t="s">
        <v>41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205</v>
      </c>
      <c r="AT164" s="226" t="s">
        <v>388</v>
      </c>
      <c r="AU164" s="226" t="s">
        <v>77</v>
      </c>
      <c r="AY164" s="20" t="s">
        <v>136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144</v>
      </c>
      <c r="BM164" s="226" t="s">
        <v>938</v>
      </c>
    </row>
    <row r="165" s="2" customFormat="1" ht="16.5" customHeight="1">
      <c r="A165" s="41"/>
      <c r="B165" s="42"/>
      <c r="C165" s="215" t="s">
        <v>659</v>
      </c>
      <c r="D165" s="215" t="s">
        <v>139</v>
      </c>
      <c r="E165" s="216" t="s">
        <v>1233</v>
      </c>
      <c r="F165" s="217" t="s">
        <v>1234</v>
      </c>
      <c r="G165" s="218" t="s">
        <v>189</v>
      </c>
      <c r="H165" s="219">
        <v>200</v>
      </c>
      <c r="I165" s="220"/>
      <c r="J165" s="221">
        <f>ROUND(I165*H165,2)</f>
        <v>0</v>
      </c>
      <c r="K165" s="217" t="s">
        <v>1220</v>
      </c>
      <c r="L165" s="47"/>
      <c r="M165" s="222" t="s">
        <v>19</v>
      </c>
      <c r="N165" s="223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144</v>
      </c>
      <c r="AT165" s="226" t="s">
        <v>139</v>
      </c>
      <c r="AU165" s="226" t="s">
        <v>77</v>
      </c>
      <c r="AY165" s="20" t="s">
        <v>136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144</v>
      </c>
      <c r="BM165" s="226" t="s">
        <v>948</v>
      </c>
    </row>
    <row r="166" s="2" customFormat="1">
      <c r="A166" s="41"/>
      <c r="B166" s="42"/>
      <c r="C166" s="43"/>
      <c r="D166" s="228" t="s">
        <v>146</v>
      </c>
      <c r="E166" s="43"/>
      <c r="F166" s="229" t="s">
        <v>1235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146</v>
      </c>
      <c r="AU166" s="20" t="s">
        <v>77</v>
      </c>
    </row>
    <row r="167" s="2" customFormat="1" ht="16.5" customHeight="1">
      <c r="A167" s="41"/>
      <c r="B167" s="42"/>
      <c r="C167" s="280" t="s">
        <v>699</v>
      </c>
      <c r="D167" s="280" t="s">
        <v>388</v>
      </c>
      <c r="E167" s="281" t="s">
        <v>1236</v>
      </c>
      <c r="F167" s="282" t="s">
        <v>1237</v>
      </c>
      <c r="G167" s="283" t="s">
        <v>189</v>
      </c>
      <c r="H167" s="284">
        <v>120</v>
      </c>
      <c r="I167" s="285"/>
      <c r="J167" s="286">
        <f>ROUND(I167*H167,2)</f>
        <v>0</v>
      </c>
      <c r="K167" s="282" t="s">
        <v>143</v>
      </c>
      <c r="L167" s="287"/>
      <c r="M167" s="288" t="s">
        <v>19</v>
      </c>
      <c r="N167" s="289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205</v>
      </c>
      <c r="AT167" s="226" t="s">
        <v>388</v>
      </c>
      <c r="AU167" s="226" t="s">
        <v>77</v>
      </c>
      <c r="AY167" s="20" t="s">
        <v>136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144</v>
      </c>
      <c r="BM167" s="226" t="s">
        <v>958</v>
      </c>
    </row>
    <row r="168" s="2" customFormat="1" ht="16.5" customHeight="1">
      <c r="A168" s="41"/>
      <c r="B168" s="42"/>
      <c r="C168" s="280" t="s">
        <v>664</v>
      </c>
      <c r="D168" s="280" t="s">
        <v>388</v>
      </c>
      <c r="E168" s="281" t="s">
        <v>1238</v>
      </c>
      <c r="F168" s="282" t="s">
        <v>1239</v>
      </c>
      <c r="G168" s="283" t="s">
        <v>189</v>
      </c>
      <c r="H168" s="284">
        <v>50</v>
      </c>
      <c r="I168" s="285"/>
      <c r="J168" s="286">
        <f>ROUND(I168*H168,2)</f>
        <v>0</v>
      </c>
      <c r="K168" s="282" t="s">
        <v>1220</v>
      </c>
      <c r="L168" s="287"/>
      <c r="M168" s="288" t="s">
        <v>19</v>
      </c>
      <c r="N168" s="289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205</v>
      </c>
      <c r="AT168" s="226" t="s">
        <v>388</v>
      </c>
      <c r="AU168" s="226" t="s">
        <v>77</v>
      </c>
      <c r="AY168" s="20" t="s">
        <v>136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144</v>
      </c>
      <c r="BM168" s="226" t="s">
        <v>975</v>
      </c>
    </row>
    <row r="169" s="2" customFormat="1" ht="16.5" customHeight="1">
      <c r="A169" s="41"/>
      <c r="B169" s="42"/>
      <c r="C169" s="215" t="s">
        <v>670</v>
      </c>
      <c r="D169" s="215" t="s">
        <v>139</v>
      </c>
      <c r="E169" s="216" t="s">
        <v>1240</v>
      </c>
      <c r="F169" s="217" t="s">
        <v>1241</v>
      </c>
      <c r="G169" s="218" t="s">
        <v>189</v>
      </c>
      <c r="H169" s="219">
        <v>170</v>
      </c>
      <c r="I169" s="220"/>
      <c r="J169" s="221">
        <f>ROUND(I169*H169,2)</f>
        <v>0</v>
      </c>
      <c r="K169" s="217" t="s">
        <v>1220</v>
      </c>
      <c r="L169" s="47"/>
      <c r="M169" s="222" t="s">
        <v>19</v>
      </c>
      <c r="N169" s="223" t="s">
        <v>41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144</v>
      </c>
      <c r="AT169" s="226" t="s">
        <v>139</v>
      </c>
      <c r="AU169" s="226" t="s">
        <v>77</v>
      </c>
      <c r="AY169" s="20" t="s">
        <v>136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144</v>
      </c>
      <c r="BM169" s="226" t="s">
        <v>992</v>
      </c>
    </row>
    <row r="170" s="2" customFormat="1">
      <c r="A170" s="41"/>
      <c r="B170" s="42"/>
      <c r="C170" s="43"/>
      <c r="D170" s="228" t="s">
        <v>146</v>
      </c>
      <c r="E170" s="43"/>
      <c r="F170" s="229" t="s">
        <v>1242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146</v>
      </c>
      <c r="AU170" s="20" t="s">
        <v>77</v>
      </c>
    </row>
    <row r="171" s="2" customFormat="1" ht="16.5" customHeight="1">
      <c r="A171" s="41"/>
      <c r="B171" s="42"/>
      <c r="C171" s="280" t="s">
        <v>674</v>
      </c>
      <c r="D171" s="280" t="s">
        <v>388</v>
      </c>
      <c r="E171" s="281" t="s">
        <v>1243</v>
      </c>
      <c r="F171" s="282" t="s">
        <v>1244</v>
      </c>
      <c r="G171" s="283" t="s">
        <v>189</v>
      </c>
      <c r="H171" s="284">
        <v>150</v>
      </c>
      <c r="I171" s="285"/>
      <c r="J171" s="286">
        <f>ROUND(I171*H171,2)</f>
        <v>0</v>
      </c>
      <c r="K171" s="282" t="s">
        <v>143</v>
      </c>
      <c r="L171" s="287"/>
      <c r="M171" s="288" t="s">
        <v>19</v>
      </c>
      <c r="N171" s="289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205</v>
      </c>
      <c r="AT171" s="226" t="s">
        <v>388</v>
      </c>
      <c r="AU171" s="226" t="s">
        <v>77</v>
      </c>
      <c r="AY171" s="20" t="s">
        <v>136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144</v>
      </c>
      <c r="BM171" s="226" t="s">
        <v>1014</v>
      </c>
    </row>
    <row r="172" s="2" customFormat="1" ht="16.5" customHeight="1">
      <c r="A172" s="41"/>
      <c r="B172" s="42"/>
      <c r="C172" s="280" t="s">
        <v>684</v>
      </c>
      <c r="D172" s="280" t="s">
        <v>388</v>
      </c>
      <c r="E172" s="281" t="s">
        <v>1245</v>
      </c>
      <c r="F172" s="282" t="s">
        <v>1246</v>
      </c>
      <c r="G172" s="283" t="s">
        <v>189</v>
      </c>
      <c r="H172" s="284">
        <v>80</v>
      </c>
      <c r="I172" s="285"/>
      <c r="J172" s="286">
        <f>ROUND(I172*H172,2)</f>
        <v>0</v>
      </c>
      <c r="K172" s="282" t="s">
        <v>143</v>
      </c>
      <c r="L172" s="287"/>
      <c r="M172" s="288" t="s">
        <v>19</v>
      </c>
      <c r="N172" s="289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205</v>
      </c>
      <c r="AT172" s="226" t="s">
        <v>388</v>
      </c>
      <c r="AU172" s="226" t="s">
        <v>77</v>
      </c>
      <c r="AY172" s="20" t="s">
        <v>136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144</v>
      </c>
      <c r="BM172" s="226" t="s">
        <v>1029</v>
      </c>
    </row>
    <row r="173" s="2" customFormat="1" ht="21.75" customHeight="1">
      <c r="A173" s="41"/>
      <c r="B173" s="42"/>
      <c r="C173" s="215" t="s">
        <v>690</v>
      </c>
      <c r="D173" s="215" t="s">
        <v>139</v>
      </c>
      <c r="E173" s="216" t="s">
        <v>1247</v>
      </c>
      <c r="F173" s="217" t="s">
        <v>1248</v>
      </c>
      <c r="G173" s="218" t="s">
        <v>189</v>
      </c>
      <c r="H173" s="219">
        <v>230</v>
      </c>
      <c r="I173" s="220"/>
      <c r="J173" s="221">
        <f>ROUND(I173*H173,2)</f>
        <v>0</v>
      </c>
      <c r="K173" s="217" t="s">
        <v>143</v>
      </c>
      <c r="L173" s="47"/>
      <c r="M173" s="222" t="s">
        <v>19</v>
      </c>
      <c r="N173" s="223" t="s">
        <v>41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144</v>
      </c>
      <c r="AT173" s="226" t="s">
        <v>139</v>
      </c>
      <c r="AU173" s="226" t="s">
        <v>77</v>
      </c>
      <c r="AY173" s="20" t="s">
        <v>136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144</v>
      </c>
      <c r="BM173" s="226" t="s">
        <v>1041</v>
      </c>
    </row>
    <row r="174" s="2" customFormat="1">
      <c r="A174" s="41"/>
      <c r="B174" s="42"/>
      <c r="C174" s="43"/>
      <c r="D174" s="228" t="s">
        <v>146</v>
      </c>
      <c r="E174" s="43"/>
      <c r="F174" s="229" t="s">
        <v>1249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146</v>
      </c>
      <c r="AU174" s="20" t="s">
        <v>77</v>
      </c>
    </row>
    <row r="175" s="2" customFormat="1" ht="16.5" customHeight="1">
      <c r="A175" s="41"/>
      <c r="B175" s="42"/>
      <c r="C175" s="215" t="s">
        <v>759</v>
      </c>
      <c r="D175" s="215" t="s">
        <v>139</v>
      </c>
      <c r="E175" s="216" t="s">
        <v>1250</v>
      </c>
      <c r="F175" s="217" t="s">
        <v>1251</v>
      </c>
      <c r="G175" s="218" t="s">
        <v>189</v>
      </c>
      <c r="H175" s="219">
        <v>150</v>
      </c>
      <c r="I175" s="220"/>
      <c r="J175" s="221">
        <f>ROUND(I175*H175,2)</f>
        <v>0</v>
      </c>
      <c r="K175" s="217" t="s">
        <v>143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144</v>
      </c>
      <c r="AT175" s="226" t="s">
        <v>139</v>
      </c>
      <c r="AU175" s="226" t="s">
        <v>77</v>
      </c>
      <c r="AY175" s="20" t="s">
        <v>136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144</v>
      </c>
      <c r="BM175" s="226" t="s">
        <v>1052</v>
      </c>
    </row>
    <row r="176" s="2" customFormat="1">
      <c r="A176" s="41"/>
      <c r="B176" s="42"/>
      <c r="C176" s="43"/>
      <c r="D176" s="228" t="s">
        <v>146</v>
      </c>
      <c r="E176" s="43"/>
      <c r="F176" s="229" t="s">
        <v>1252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146</v>
      </c>
      <c r="AU176" s="20" t="s">
        <v>77</v>
      </c>
    </row>
    <row r="177" s="2" customFormat="1" ht="16.5" customHeight="1">
      <c r="A177" s="41"/>
      <c r="B177" s="42"/>
      <c r="C177" s="215" t="s">
        <v>765</v>
      </c>
      <c r="D177" s="215" t="s">
        <v>139</v>
      </c>
      <c r="E177" s="216" t="s">
        <v>1253</v>
      </c>
      <c r="F177" s="217" t="s">
        <v>1254</v>
      </c>
      <c r="G177" s="218" t="s">
        <v>284</v>
      </c>
      <c r="H177" s="219">
        <v>50</v>
      </c>
      <c r="I177" s="220"/>
      <c r="J177" s="221">
        <f>ROUND(I177*H177,2)</f>
        <v>0</v>
      </c>
      <c r="K177" s="217" t="s">
        <v>143</v>
      </c>
      <c r="L177" s="47"/>
      <c r="M177" s="222" t="s">
        <v>19</v>
      </c>
      <c r="N177" s="223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144</v>
      </c>
      <c r="AT177" s="226" t="s">
        <v>139</v>
      </c>
      <c r="AU177" s="226" t="s">
        <v>77</v>
      </c>
      <c r="AY177" s="20" t="s">
        <v>136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144</v>
      </c>
      <c r="BM177" s="226" t="s">
        <v>1090</v>
      </c>
    </row>
    <row r="178" s="2" customFormat="1">
      <c r="A178" s="41"/>
      <c r="B178" s="42"/>
      <c r="C178" s="43"/>
      <c r="D178" s="228" t="s">
        <v>146</v>
      </c>
      <c r="E178" s="43"/>
      <c r="F178" s="229" t="s">
        <v>1255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146</v>
      </c>
      <c r="AU178" s="20" t="s">
        <v>77</v>
      </c>
    </row>
    <row r="179" s="2" customFormat="1" ht="16.5" customHeight="1">
      <c r="A179" s="41"/>
      <c r="B179" s="42"/>
      <c r="C179" s="215" t="s">
        <v>703</v>
      </c>
      <c r="D179" s="215" t="s">
        <v>139</v>
      </c>
      <c r="E179" s="216" t="s">
        <v>1256</v>
      </c>
      <c r="F179" s="217" t="s">
        <v>1257</v>
      </c>
      <c r="G179" s="218" t="s">
        <v>1133</v>
      </c>
      <c r="H179" s="219">
        <v>100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144</v>
      </c>
      <c r="AT179" s="226" t="s">
        <v>139</v>
      </c>
      <c r="AU179" s="226" t="s">
        <v>77</v>
      </c>
      <c r="AY179" s="20" t="s">
        <v>136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144</v>
      </c>
      <c r="BM179" s="226" t="s">
        <v>1258</v>
      </c>
    </row>
    <row r="180" s="2" customFormat="1" ht="16.5" customHeight="1">
      <c r="A180" s="41"/>
      <c r="B180" s="42"/>
      <c r="C180" s="280" t="s">
        <v>709</v>
      </c>
      <c r="D180" s="280" t="s">
        <v>388</v>
      </c>
      <c r="E180" s="281" t="s">
        <v>1259</v>
      </c>
      <c r="F180" s="282" t="s">
        <v>1260</v>
      </c>
      <c r="G180" s="283" t="s">
        <v>1133</v>
      </c>
      <c r="H180" s="284">
        <v>100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205</v>
      </c>
      <c r="AT180" s="226" t="s">
        <v>388</v>
      </c>
      <c r="AU180" s="226" t="s">
        <v>77</v>
      </c>
      <c r="AY180" s="20" t="s">
        <v>136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144</v>
      </c>
      <c r="BM180" s="226" t="s">
        <v>1261</v>
      </c>
    </row>
    <row r="181" s="2" customFormat="1" ht="16.5" customHeight="1">
      <c r="A181" s="41"/>
      <c r="B181" s="42"/>
      <c r="C181" s="280" t="s">
        <v>714</v>
      </c>
      <c r="D181" s="280" t="s">
        <v>388</v>
      </c>
      <c r="E181" s="281" t="s">
        <v>1262</v>
      </c>
      <c r="F181" s="282" t="s">
        <v>1132</v>
      </c>
      <c r="G181" s="283" t="s">
        <v>1133</v>
      </c>
      <c r="H181" s="284">
        <v>1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205</v>
      </c>
      <c r="AT181" s="226" t="s">
        <v>388</v>
      </c>
      <c r="AU181" s="226" t="s">
        <v>77</v>
      </c>
      <c r="AY181" s="20" t="s">
        <v>136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144</v>
      </c>
      <c r="BM181" s="226" t="s">
        <v>1263</v>
      </c>
    </row>
    <row r="182" s="2" customFormat="1" ht="16.5" customHeight="1">
      <c r="A182" s="41"/>
      <c r="B182" s="42"/>
      <c r="C182" s="215" t="s">
        <v>720</v>
      </c>
      <c r="D182" s="215" t="s">
        <v>139</v>
      </c>
      <c r="E182" s="216" t="s">
        <v>1264</v>
      </c>
      <c r="F182" s="217" t="s">
        <v>1135</v>
      </c>
      <c r="G182" s="218" t="s">
        <v>1133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41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144</v>
      </c>
      <c r="AT182" s="226" t="s">
        <v>139</v>
      </c>
      <c r="AU182" s="226" t="s">
        <v>77</v>
      </c>
      <c r="AY182" s="20" t="s">
        <v>136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144</v>
      </c>
      <c r="BM182" s="226" t="s">
        <v>1265</v>
      </c>
    </row>
    <row r="183" s="12" customFormat="1" ht="25.92" customHeight="1">
      <c r="A183" s="12"/>
      <c r="B183" s="199"/>
      <c r="C183" s="200"/>
      <c r="D183" s="201" t="s">
        <v>69</v>
      </c>
      <c r="E183" s="202" t="s">
        <v>1266</v>
      </c>
      <c r="F183" s="202" t="s">
        <v>1267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P184</f>
        <v>0</v>
      </c>
      <c r="Q183" s="207"/>
      <c r="R183" s="208">
        <f>R184</f>
        <v>0</v>
      </c>
      <c r="S183" s="207"/>
      <c r="T183" s="209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69</v>
      </c>
      <c r="AU183" s="211" t="s">
        <v>70</v>
      </c>
      <c r="AY183" s="210" t="s">
        <v>136</v>
      </c>
      <c r="BK183" s="212">
        <f>BK184</f>
        <v>0</v>
      </c>
    </row>
    <row r="184" s="12" customFormat="1" ht="22.8" customHeight="1">
      <c r="A184" s="12"/>
      <c r="B184" s="199"/>
      <c r="C184" s="200"/>
      <c r="D184" s="201" t="s">
        <v>69</v>
      </c>
      <c r="E184" s="213" t="s">
        <v>1268</v>
      </c>
      <c r="F184" s="213" t="s">
        <v>1269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v>0</v>
      </c>
      <c r="Q184" s="207"/>
      <c r="R184" s="208">
        <v>0</v>
      </c>
      <c r="S184" s="207"/>
      <c r="T184" s="209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77</v>
      </c>
      <c r="AT184" s="211" t="s">
        <v>69</v>
      </c>
      <c r="AU184" s="211" t="s">
        <v>77</v>
      </c>
      <c r="AY184" s="210" t="s">
        <v>136</v>
      </c>
      <c r="BK184" s="212">
        <v>0</v>
      </c>
    </row>
    <row r="185" s="12" customFormat="1" ht="25.92" customHeight="1">
      <c r="A185" s="12"/>
      <c r="B185" s="199"/>
      <c r="C185" s="200"/>
      <c r="D185" s="201" t="s">
        <v>69</v>
      </c>
      <c r="E185" s="202" t="s">
        <v>1270</v>
      </c>
      <c r="F185" s="202" t="s">
        <v>1271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SUM(P186:P198)</f>
        <v>0</v>
      </c>
      <c r="Q185" s="207"/>
      <c r="R185" s="208">
        <f>SUM(R186:R198)</f>
        <v>0</v>
      </c>
      <c r="S185" s="207"/>
      <c r="T185" s="209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77</v>
      </c>
      <c r="AT185" s="211" t="s">
        <v>69</v>
      </c>
      <c r="AU185" s="211" t="s">
        <v>70</v>
      </c>
      <c r="AY185" s="210" t="s">
        <v>136</v>
      </c>
      <c r="BK185" s="212">
        <f>SUM(BK186:BK198)</f>
        <v>0</v>
      </c>
    </row>
    <row r="186" s="2" customFormat="1" ht="16.5" customHeight="1">
      <c r="A186" s="41"/>
      <c r="B186" s="42"/>
      <c r="C186" s="215" t="s">
        <v>724</v>
      </c>
      <c r="D186" s="215" t="s">
        <v>139</v>
      </c>
      <c r="E186" s="216" t="s">
        <v>1272</v>
      </c>
      <c r="F186" s="217" t="s">
        <v>1273</v>
      </c>
      <c r="G186" s="218" t="s">
        <v>1274</v>
      </c>
      <c r="H186" s="219">
        <v>2</v>
      </c>
      <c r="I186" s="220"/>
      <c r="J186" s="221">
        <f>ROUND(I186*H186,2)</f>
        <v>0</v>
      </c>
      <c r="K186" s="217" t="s">
        <v>143</v>
      </c>
      <c r="L186" s="47"/>
      <c r="M186" s="222" t="s">
        <v>19</v>
      </c>
      <c r="N186" s="223" t="s">
        <v>41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144</v>
      </c>
      <c r="AT186" s="226" t="s">
        <v>139</v>
      </c>
      <c r="AU186" s="226" t="s">
        <v>77</v>
      </c>
      <c r="AY186" s="20" t="s">
        <v>136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144</v>
      </c>
      <c r="BM186" s="226" t="s">
        <v>1275</v>
      </c>
    </row>
    <row r="187" s="2" customFormat="1">
      <c r="A187" s="41"/>
      <c r="B187" s="42"/>
      <c r="C187" s="43"/>
      <c r="D187" s="228" t="s">
        <v>146</v>
      </c>
      <c r="E187" s="43"/>
      <c r="F187" s="229" t="s">
        <v>1276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146</v>
      </c>
      <c r="AU187" s="20" t="s">
        <v>77</v>
      </c>
    </row>
    <row r="188" s="2" customFormat="1" ht="21.75" customHeight="1">
      <c r="A188" s="41"/>
      <c r="B188" s="42"/>
      <c r="C188" s="215" t="s">
        <v>731</v>
      </c>
      <c r="D188" s="215" t="s">
        <v>139</v>
      </c>
      <c r="E188" s="216" t="s">
        <v>1277</v>
      </c>
      <c r="F188" s="217" t="s">
        <v>1278</v>
      </c>
      <c r="G188" s="218" t="s">
        <v>1279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144</v>
      </c>
      <c r="AT188" s="226" t="s">
        <v>139</v>
      </c>
      <c r="AU188" s="226" t="s">
        <v>77</v>
      </c>
      <c r="AY188" s="20" t="s">
        <v>136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144</v>
      </c>
      <c r="BM188" s="226" t="s">
        <v>1280</v>
      </c>
    </row>
    <row r="189" s="2" customFormat="1" ht="16.5" customHeight="1">
      <c r="A189" s="41"/>
      <c r="B189" s="42"/>
      <c r="C189" s="215" t="s">
        <v>735</v>
      </c>
      <c r="D189" s="215" t="s">
        <v>139</v>
      </c>
      <c r="E189" s="216" t="s">
        <v>1281</v>
      </c>
      <c r="F189" s="217" t="s">
        <v>1282</v>
      </c>
      <c r="G189" s="218" t="s">
        <v>1283</v>
      </c>
      <c r="H189" s="219">
        <v>60</v>
      </c>
      <c r="I189" s="220"/>
      <c r="J189" s="221">
        <f>ROUND(I189*H189,2)</f>
        <v>0</v>
      </c>
      <c r="K189" s="217" t="s">
        <v>143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144</v>
      </c>
      <c r="AT189" s="226" t="s">
        <v>139</v>
      </c>
      <c r="AU189" s="226" t="s">
        <v>77</v>
      </c>
      <c r="AY189" s="20" t="s">
        <v>136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144</v>
      </c>
      <c r="BM189" s="226" t="s">
        <v>1284</v>
      </c>
    </row>
    <row r="190" s="2" customFormat="1">
      <c r="A190" s="41"/>
      <c r="B190" s="42"/>
      <c r="C190" s="43"/>
      <c r="D190" s="228" t="s">
        <v>146</v>
      </c>
      <c r="E190" s="43"/>
      <c r="F190" s="229" t="s">
        <v>1285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146</v>
      </c>
      <c r="AU190" s="20" t="s">
        <v>77</v>
      </c>
    </row>
    <row r="191" s="2" customFormat="1" ht="16.5" customHeight="1">
      <c r="A191" s="41"/>
      <c r="B191" s="42"/>
      <c r="C191" s="215" t="s">
        <v>740</v>
      </c>
      <c r="D191" s="215" t="s">
        <v>139</v>
      </c>
      <c r="E191" s="216" t="s">
        <v>1286</v>
      </c>
      <c r="F191" s="217" t="s">
        <v>1287</v>
      </c>
      <c r="G191" s="218" t="s">
        <v>1283</v>
      </c>
      <c r="H191" s="219">
        <v>20</v>
      </c>
      <c r="I191" s="220"/>
      <c r="J191" s="221">
        <f>ROUND(I191*H191,2)</f>
        <v>0</v>
      </c>
      <c r="K191" s="217" t="s">
        <v>143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144</v>
      </c>
      <c r="AT191" s="226" t="s">
        <v>139</v>
      </c>
      <c r="AU191" s="226" t="s">
        <v>77</v>
      </c>
      <c r="AY191" s="20" t="s">
        <v>136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144</v>
      </c>
      <c r="BM191" s="226" t="s">
        <v>1288</v>
      </c>
    </row>
    <row r="192" s="2" customFormat="1">
      <c r="A192" s="41"/>
      <c r="B192" s="42"/>
      <c r="C192" s="43"/>
      <c r="D192" s="228" t="s">
        <v>146</v>
      </c>
      <c r="E192" s="43"/>
      <c r="F192" s="229" t="s">
        <v>1289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146</v>
      </c>
      <c r="AU192" s="20" t="s">
        <v>77</v>
      </c>
    </row>
    <row r="193" s="2" customFormat="1" ht="16.5" customHeight="1">
      <c r="A193" s="41"/>
      <c r="B193" s="42"/>
      <c r="C193" s="215" t="s">
        <v>744</v>
      </c>
      <c r="D193" s="215" t="s">
        <v>139</v>
      </c>
      <c r="E193" s="216" t="s">
        <v>1290</v>
      </c>
      <c r="F193" s="217" t="s">
        <v>1291</v>
      </c>
      <c r="G193" s="218" t="s">
        <v>284</v>
      </c>
      <c r="H193" s="219">
        <v>1</v>
      </c>
      <c r="I193" s="220"/>
      <c r="J193" s="221">
        <f>ROUND(I193*H193,2)</f>
        <v>0</v>
      </c>
      <c r="K193" s="217" t="s">
        <v>143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144</v>
      </c>
      <c r="AT193" s="226" t="s">
        <v>139</v>
      </c>
      <c r="AU193" s="226" t="s">
        <v>77</v>
      </c>
      <c r="AY193" s="20" t="s">
        <v>136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144</v>
      </c>
      <c r="BM193" s="226" t="s">
        <v>1292</v>
      </c>
    </row>
    <row r="194" s="2" customFormat="1">
      <c r="A194" s="41"/>
      <c r="B194" s="42"/>
      <c r="C194" s="43"/>
      <c r="D194" s="228" t="s">
        <v>146</v>
      </c>
      <c r="E194" s="43"/>
      <c r="F194" s="229" t="s">
        <v>1293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146</v>
      </c>
      <c r="AU194" s="20" t="s">
        <v>77</v>
      </c>
    </row>
    <row r="195" s="2" customFormat="1" ht="16.5" customHeight="1">
      <c r="A195" s="41"/>
      <c r="B195" s="42"/>
      <c r="C195" s="215" t="s">
        <v>750</v>
      </c>
      <c r="D195" s="215" t="s">
        <v>139</v>
      </c>
      <c r="E195" s="216" t="s">
        <v>1294</v>
      </c>
      <c r="F195" s="217" t="s">
        <v>1295</v>
      </c>
      <c r="G195" s="218" t="s">
        <v>284</v>
      </c>
      <c r="H195" s="219">
        <v>1</v>
      </c>
      <c r="I195" s="220"/>
      <c r="J195" s="221">
        <f>ROUND(I195*H195,2)</f>
        <v>0</v>
      </c>
      <c r="K195" s="217" t="s">
        <v>143</v>
      </c>
      <c r="L195" s="47"/>
      <c r="M195" s="222" t="s">
        <v>19</v>
      </c>
      <c r="N195" s="223" t="s">
        <v>41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144</v>
      </c>
      <c r="AT195" s="226" t="s">
        <v>139</v>
      </c>
      <c r="AU195" s="226" t="s">
        <v>77</v>
      </c>
      <c r="AY195" s="20" t="s">
        <v>136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144</v>
      </c>
      <c r="BM195" s="226" t="s">
        <v>1296</v>
      </c>
    </row>
    <row r="196" s="2" customFormat="1">
      <c r="A196" s="41"/>
      <c r="B196" s="42"/>
      <c r="C196" s="43"/>
      <c r="D196" s="228" t="s">
        <v>146</v>
      </c>
      <c r="E196" s="43"/>
      <c r="F196" s="229" t="s">
        <v>1297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146</v>
      </c>
      <c r="AU196" s="20" t="s">
        <v>77</v>
      </c>
    </row>
    <row r="197" s="2" customFormat="1" ht="16.5" customHeight="1">
      <c r="A197" s="41"/>
      <c r="B197" s="42"/>
      <c r="C197" s="215" t="s">
        <v>755</v>
      </c>
      <c r="D197" s="215" t="s">
        <v>139</v>
      </c>
      <c r="E197" s="216" t="s">
        <v>1298</v>
      </c>
      <c r="F197" s="217" t="s">
        <v>1299</v>
      </c>
      <c r="G197" s="218" t="s">
        <v>248</v>
      </c>
      <c r="H197" s="219">
        <v>1</v>
      </c>
      <c r="I197" s="220"/>
      <c r="J197" s="221">
        <f>ROUND(I197*H197,2)</f>
        <v>0</v>
      </c>
      <c r="K197" s="217" t="s">
        <v>143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144</v>
      </c>
      <c r="AT197" s="226" t="s">
        <v>139</v>
      </c>
      <c r="AU197" s="226" t="s">
        <v>77</v>
      </c>
      <c r="AY197" s="20" t="s">
        <v>136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144</v>
      </c>
      <c r="BM197" s="226" t="s">
        <v>1300</v>
      </c>
    </row>
    <row r="198" s="2" customFormat="1">
      <c r="A198" s="41"/>
      <c r="B198" s="42"/>
      <c r="C198" s="43"/>
      <c r="D198" s="228" t="s">
        <v>146</v>
      </c>
      <c r="E198" s="43"/>
      <c r="F198" s="229" t="s">
        <v>1301</v>
      </c>
      <c r="G198" s="43"/>
      <c r="H198" s="43"/>
      <c r="I198" s="230"/>
      <c r="J198" s="43"/>
      <c r="K198" s="43"/>
      <c r="L198" s="47"/>
      <c r="M198" s="290"/>
      <c r="N198" s="291"/>
      <c r="O198" s="292"/>
      <c r="P198" s="292"/>
      <c r="Q198" s="292"/>
      <c r="R198" s="292"/>
      <c r="S198" s="292"/>
      <c r="T198" s="293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146</v>
      </c>
      <c r="AU198" s="20" t="s">
        <v>77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afrTGI661UAl8wd2wZGT6UifbgrsqXxvdb4jdPGuQkSVDJvAgdZIMQTqw4l4PWFpI4qZ/666b+ZKgjcTvtll/w==" hashValue="NnFDPBhv8rg9HPC8RvbNKQSIxQxCOnLCW8K4ApxmFg6TOwoigkc/pq4LGP50SjGLZm7z04G0d486PSh7gXBMXw==" algorithmName="SHA-512" password="CC51"/>
  <autoFilter ref="C92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4_02/741321003"/>
    <hyperlink ref="F102" r:id="rId2" display="https://podminky.urs.cz/item/CS_URS_2024_02/741320165"/>
    <hyperlink ref="F105" r:id="rId3" display="https://podminky.urs.cz/item/CS_URS_2024_02/741321043"/>
    <hyperlink ref="F118" r:id="rId4" display="https://podminky.urs.cz/item/CS_URS_2024_02/741372022"/>
    <hyperlink ref="F122" r:id="rId5" display="https://podminky.urs.cz/item/CS_URS_2024_02/741372061"/>
    <hyperlink ref="F128" r:id="rId6" display="https://podminky.urs.cz/item/CS_URS_2024_02/741112001"/>
    <hyperlink ref="F132" r:id="rId7" display="https://podminky.urs.cz/item/CS_URS_2024_02/741112021"/>
    <hyperlink ref="F135" r:id="rId8" display="https://podminky.urs.cz/item/CS_URS_2024_02/741112001"/>
    <hyperlink ref="F138" r:id="rId9" display="https://podminky.urs.cz/item/CS_URS_2024_02/741310001"/>
    <hyperlink ref="F141" r:id="rId10" display="https://podminky.urs.cz/item/CS_URS_2024_02/741310122"/>
    <hyperlink ref="F144" r:id="rId11" display="https://podminky.urs.cz/item/CS_URS_2024_02/741310011"/>
    <hyperlink ref="F147" r:id="rId12" display="https://podminky.urs.cz/item/CS_URS_2024_02/741313002"/>
    <hyperlink ref="F150" r:id="rId13" display="https://podminky.urs.cz/item/CS_URS_2024_02/741313151"/>
    <hyperlink ref="F153" r:id="rId14" display="https://podminky.urs.cz/item/CS_URS_2024_02/741330763"/>
    <hyperlink ref="F159" r:id="rId15" display="https://podminky.urs.cz/item/CS_URS_2023_02/741122011"/>
    <hyperlink ref="F163" r:id="rId16" display="https://podminky.urs.cz/item/CS_URS_2024_02/741122015"/>
    <hyperlink ref="F166" r:id="rId17" display="https://podminky.urs.cz/item/CS_URS_2023_02/741122211"/>
    <hyperlink ref="F170" r:id="rId18" display="https://podminky.urs.cz/item/CS_URS_2023_02/741122231"/>
    <hyperlink ref="F174" r:id="rId19" display="https://podminky.urs.cz/item/CS_URS_2024_02/741120101"/>
    <hyperlink ref="F176" r:id="rId20" display="https://podminky.urs.cz/item/CS_URS_2024_02/468101412"/>
    <hyperlink ref="F178" r:id="rId21" display="https://podminky.urs.cz/item/CS_URS_2024_02/468091312"/>
    <hyperlink ref="F187" r:id="rId22" display="https://podminky.urs.cz/item/CS_URS_2024_02/013254000"/>
    <hyperlink ref="F190" r:id="rId23" display="https://podminky.urs.cz/item/CS_URS_2024_02/HZS2231"/>
    <hyperlink ref="F192" r:id="rId24" display="https://podminky.urs.cz/item/CS_URS_2024_02/HZS2232"/>
    <hyperlink ref="F194" r:id="rId25" display="https://podminky.urs.cz/item/CS_URS_2024_02/741810003"/>
    <hyperlink ref="F196" r:id="rId26" display="https://podminky.urs.cz/item/CS_URS_2024_02/741811013"/>
    <hyperlink ref="F198" r:id="rId27" display="https://podminky.urs.cz/item/CS_URS_2024_02/741820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Dětská skupina Sovadinova</v>
      </c>
      <c r="F7" s="145"/>
      <c r="G7" s="145"/>
      <c r="H7" s="145"/>
      <c r="L7" s="23"/>
    </row>
    <row r="8" s="1" customFormat="1" ht="12" customHeight="1">
      <c r="B8" s="23"/>
      <c r="D8" s="145" t="s">
        <v>101</v>
      </c>
      <c r="L8" s="23"/>
    </row>
    <row r="9" s="2" customFormat="1" ht="16.5" customHeight="1">
      <c r="A9" s="41"/>
      <c r="B9" s="47"/>
      <c r="C9" s="41"/>
      <c r="D9" s="41"/>
      <c r="E9" s="146" t="s">
        <v>102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1302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27</v>
      </c>
      <c r="G14" s="41"/>
      <c r="H14" s="41"/>
      <c r="I14" s="145" t="s">
        <v>23</v>
      </c>
      <c r="J14" s="149" t="str">
        <f>'Rekapitulace stavby'!AN8</f>
        <v>26. 3. 2024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ROUND((SUM(BE92:BE185)),  2)</f>
        <v>0</v>
      </c>
      <c r="G35" s="41"/>
      <c r="H35" s="41"/>
      <c r="I35" s="160">
        <v>0.20999999999999999</v>
      </c>
      <c r="J35" s="159">
        <f>ROUND(((SUM(BE92:BE185))*I35),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ROUND((SUM(BF92:BF185)),  2)</f>
        <v>0</v>
      </c>
      <c r="G36" s="41"/>
      <c r="H36" s="41"/>
      <c r="I36" s="160">
        <v>0.12</v>
      </c>
      <c r="J36" s="159">
        <f>ROUND(((SUM(BF92:BF185))*I36),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ROUND((SUM(BG92:BG185)),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ROUND((SUM(BH92:BH185)),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ROUND((SUM(BI92:BI185)),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Dětská skupina Sovadinova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SO.01.004 - Zdravotechnická zařízení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1303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1304</v>
      </c>
      <c r="E65" s="180"/>
      <c r="F65" s="180"/>
      <c r="G65" s="180"/>
      <c r="H65" s="180"/>
      <c r="I65" s="180"/>
      <c r="J65" s="181">
        <f>J98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1305</v>
      </c>
      <c r="E66" s="180"/>
      <c r="F66" s="180"/>
      <c r="G66" s="180"/>
      <c r="H66" s="180"/>
      <c r="I66" s="180"/>
      <c r="J66" s="181">
        <f>J101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1306</v>
      </c>
      <c r="E67" s="180"/>
      <c r="F67" s="180"/>
      <c r="G67" s="180"/>
      <c r="H67" s="180"/>
      <c r="I67" s="180"/>
      <c r="J67" s="181">
        <f>J106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1307</v>
      </c>
      <c r="E68" s="180"/>
      <c r="F68" s="180"/>
      <c r="G68" s="180"/>
      <c r="H68" s="180"/>
      <c r="I68" s="180"/>
      <c r="J68" s="181">
        <f>J123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1308</v>
      </c>
      <c r="E69" s="180"/>
      <c r="F69" s="180"/>
      <c r="G69" s="180"/>
      <c r="H69" s="180"/>
      <c r="I69" s="180"/>
      <c r="J69" s="181">
        <f>J148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1309</v>
      </c>
      <c r="E70" s="180"/>
      <c r="F70" s="180"/>
      <c r="G70" s="180"/>
      <c r="H70" s="180"/>
      <c r="I70" s="180"/>
      <c r="J70" s="181">
        <f>J185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121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Dětská skupina Sovadinova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101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102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103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SO.01.004 - Zdravotechnická zařízení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26. 3. 2024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33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122</v>
      </c>
      <c r="D91" s="191" t="s">
        <v>55</v>
      </c>
      <c r="E91" s="191" t="s">
        <v>51</v>
      </c>
      <c r="F91" s="191" t="s">
        <v>52</v>
      </c>
      <c r="G91" s="191" t="s">
        <v>123</v>
      </c>
      <c r="H91" s="191" t="s">
        <v>124</v>
      </c>
      <c r="I91" s="191" t="s">
        <v>125</v>
      </c>
      <c r="J91" s="191" t="s">
        <v>107</v>
      </c>
      <c r="K91" s="192" t="s">
        <v>126</v>
      </c>
      <c r="L91" s="193"/>
      <c r="M91" s="95" t="s">
        <v>19</v>
      </c>
      <c r="N91" s="96" t="s">
        <v>40</v>
      </c>
      <c r="O91" s="96" t="s">
        <v>127</v>
      </c>
      <c r="P91" s="96" t="s">
        <v>128</v>
      </c>
      <c r="Q91" s="96" t="s">
        <v>129</v>
      </c>
      <c r="R91" s="96" t="s">
        <v>130</v>
      </c>
      <c r="S91" s="96" t="s">
        <v>131</v>
      </c>
      <c r="T91" s="97" t="s">
        <v>132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133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P93+P98+P101+P106+P123+P148+P185</f>
        <v>0</v>
      </c>
      <c r="Q92" s="99"/>
      <c r="R92" s="196">
        <f>R93+R98+R101+R106+R123+R148+R185</f>
        <v>0</v>
      </c>
      <c r="S92" s="99"/>
      <c r="T92" s="197">
        <f>T93+T98+T101+T106+T123+T148+T185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69</v>
      </c>
      <c r="AU92" s="20" t="s">
        <v>108</v>
      </c>
      <c r="BK92" s="198">
        <f>BK93+BK98+BK101+BK106+BK123+BK148+BK185</f>
        <v>0</v>
      </c>
    </row>
    <row r="93" s="12" customFormat="1" ht="25.92" customHeight="1">
      <c r="A93" s="12"/>
      <c r="B93" s="199"/>
      <c r="C93" s="200"/>
      <c r="D93" s="201" t="s">
        <v>69</v>
      </c>
      <c r="E93" s="202" t="s">
        <v>77</v>
      </c>
      <c r="F93" s="202" t="s">
        <v>1310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69</v>
      </c>
      <c r="AU93" s="211" t="s">
        <v>70</v>
      </c>
      <c r="AY93" s="210" t="s">
        <v>136</v>
      </c>
      <c r="BK93" s="212">
        <f>SUM(BK94:BK97)</f>
        <v>0</v>
      </c>
    </row>
    <row r="94" s="2" customFormat="1" ht="16.5" customHeight="1">
      <c r="A94" s="41"/>
      <c r="B94" s="42"/>
      <c r="C94" s="215" t="s">
        <v>77</v>
      </c>
      <c r="D94" s="215" t="s">
        <v>139</v>
      </c>
      <c r="E94" s="216" t="s">
        <v>1311</v>
      </c>
      <c r="F94" s="217" t="s">
        <v>1312</v>
      </c>
      <c r="G94" s="218" t="s">
        <v>155</v>
      </c>
      <c r="H94" s="219">
        <v>6</v>
      </c>
      <c r="I94" s="220"/>
      <c r="J94" s="221">
        <f>ROUND(I94*H94,2)</f>
        <v>0</v>
      </c>
      <c r="K94" s="217" t="s">
        <v>1313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144</v>
      </c>
      <c r="AT94" s="226" t="s">
        <v>139</v>
      </c>
      <c r="AU94" s="226" t="s">
        <v>77</v>
      </c>
      <c r="AY94" s="20" t="s">
        <v>136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144</v>
      </c>
      <c r="BM94" s="226" t="s">
        <v>79</v>
      </c>
    </row>
    <row r="95" s="2" customFormat="1" ht="16.5" customHeight="1">
      <c r="A95" s="41"/>
      <c r="B95" s="42"/>
      <c r="C95" s="215" t="s">
        <v>79</v>
      </c>
      <c r="D95" s="215" t="s">
        <v>139</v>
      </c>
      <c r="E95" s="216" t="s">
        <v>1314</v>
      </c>
      <c r="F95" s="217" t="s">
        <v>1315</v>
      </c>
      <c r="G95" s="218" t="s">
        <v>155</v>
      </c>
      <c r="H95" s="219">
        <v>6</v>
      </c>
      <c r="I95" s="220"/>
      <c r="J95" s="221">
        <f>ROUND(I95*H95,2)</f>
        <v>0</v>
      </c>
      <c r="K95" s="217" t="s">
        <v>1313</v>
      </c>
      <c r="L95" s="47"/>
      <c r="M95" s="222" t="s">
        <v>19</v>
      </c>
      <c r="N95" s="223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144</v>
      </c>
      <c r="AT95" s="226" t="s">
        <v>139</v>
      </c>
      <c r="AU95" s="226" t="s">
        <v>77</v>
      </c>
      <c r="AY95" s="20" t="s">
        <v>136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144</v>
      </c>
      <c r="BM95" s="226" t="s">
        <v>144</v>
      </c>
    </row>
    <row r="96" s="2" customFormat="1" ht="16.5" customHeight="1">
      <c r="A96" s="41"/>
      <c r="B96" s="42"/>
      <c r="C96" s="215" t="s">
        <v>166</v>
      </c>
      <c r="D96" s="215" t="s">
        <v>139</v>
      </c>
      <c r="E96" s="216" t="s">
        <v>1316</v>
      </c>
      <c r="F96" s="217" t="s">
        <v>1317</v>
      </c>
      <c r="G96" s="218" t="s">
        <v>155</v>
      </c>
      <c r="H96" s="219">
        <v>3</v>
      </c>
      <c r="I96" s="220"/>
      <c r="J96" s="221">
        <f>ROUND(I96*H96,2)</f>
        <v>0</v>
      </c>
      <c r="K96" s="217" t="s">
        <v>1313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144</v>
      </c>
      <c r="AT96" s="226" t="s">
        <v>139</v>
      </c>
      <c r="AU96" s="226" t="s">
        <v>77</v>
      </c>
      <c r="AY96" s="20" t="s">
        <v>136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144</v>
      </c>
      <c r="BM96" s="226" t="s">
        <v>186</v>
      </c>
    </row>
    <row r="97" s="2" customFormat="1" ht="16.5" customHeight="1">
      <c r="A97" s="41"/>
      <c r="B97" s="42"/>
      <c r="C97" s="215" t="s">
        <v>144</v>
      </c>
      <c r="D97" s="215" t="s">
        <v>139</v>
      </c>
      <c r="E97" s="216" t="s">
        <v>1318</v>
      </c>
      <c r="F97" s="217" t="s">
        <v>1319</v>
      </c>
      <c r="G97" s="218" t="s">
        <v>155</v>
      </c>
      <c r="H97" s="219">
        <v>3</v>
      </c>
      <c r="I97" s="220"/>
      <c r="J97" s="221">
        <f>ROUND(I97*H97,2)</f>
        <v>0</v>
      </c>
      <c r="K97" s="217" t="s">
        <v>1313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144</v>
      </c>
      <c r="AT97" s="226" t="s">
        <v>139</v>
      </c>
      <c r="AU97" s="226" t="s">
        <v>77</v>
      </c>
      <c r="AY97" s="20" t="s">
        <v>136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144</v>
      </c>
      <c r="BM97" s="226" t="s">
        <v>205</v>
      </c>
    </row>
    <row r="98" s="12" customFormat="1" ht="25.92" customHeight="1">
      <c r="A98" s="12"/>
      <c r="B98" s="199"/>
      <c r="C98" s="200"/>
      <c r="D98" s="201" t="s">
        <v>69</v>
      </c>
      <c r="E98" s="202" t="s">
        <v>724</v>
      </c>
      <c r="F98" s="202" t="s">
        <v>1320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SUM(P99:P100)</f>
        <v>0</v>
      </c>
      <c r="Q98" s="207"/>
      <c r="R98" s="208">
        <f>SUM(R99:R100)</f>
        <v>0</v>
      </c>
      <c r="S98" s="207"/>
      <c r="T98" s="209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77</v>
      </c>
      <c r="AT98" s="211" t="s">
        <v>69</v>
      </c>
      <c r="AU98" s="211" t="s">
        <v>70</v>
      </c>
      <c r="AY98" s="210" t="s">
        <v>136</v>
      </c>
      <c r="BK98" s="212">
        <f>SUM(BK99:BK100)</f>
        <v>0</v>
      </c>
    </row>
    <row r="99" s="2" customFormat="1" ht="16.5" customHeight="1">
      <c r="A99" s="41"/>
      <c r="B99" s="42"/>
      <c r="C99" s="215" t="s">
        <v>178</v>
      </c>
      <c r="D99" s="215" t="s">
        <v>139</v>
      </c>
      <c r="E99" s="216" t="s">
        <v>1321</v>
      </c>
      <c r="F99" s="217" t="s">
        <v>1322</v>
      </c>
      <c r="G99" s="218" t="s">
        <v>142</v>
      </c>
      <c r="H99" s="219">
        <v>6</v>
      </c>
      <c r="I99" s="220"/>
      <c r="J99" s="221">
        <f>ROUND(I99*H99,2)</f>
        <v>0</v>
      </c>
      <c r="K99" s="217" t="s">
        <v>1313</v>
      </c>
      <c r="L99" s="47"/>
      <c r="M99" s="222" t="s">
        <v>19</v>
      </c>
      <c r="N99" s="223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144</v>
      </c>
      <c r="AT99" s="226" t="s">
        <v>139</v>
      </c>
      <c r="AU99" s="226" t="s">
        <v>77</v>
      </c>
      <c r="AY99" s="20" t="s">
        <v>136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144</v>
      </c>
      <c r="BM99" s="226" t="s">
        <v>224</v>
      </c>
    </row>
    <row r="100" s="2" customFormat="1" ht="16.5" customHeight="1">
      <c r="A100" s="41"/>
      <c r="B100" s="42"/>
      <c r="C100" s="215" t="s">
        <v>186</v>
      </c>
      <c r="D100" s="215" t="s">
        <v>139</v>
      </c>
      <c r="E100" s="216" t="s">
        <v>1323</v>
      </c>
      <c r="F100" s="217" t="s">
        <v>1324</v>
      </c>
      <c r="G100" s="218" t="s">
        <v>142</v>
      </c>
      <c r="H100" s="219">
        <v>6</v>
      </c>
      <c r="I100" s="220"/>
      <c r="J100" s="221">
        <f>ROUND(I100*H100,2)</f>
        <v>0</v>
      </c>
      <c r="K100" s="217" t="s">
        <v>1313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144</v>
      </c>
      <c r="AT100" s="226" t="s">
        <v>139</v>
      </c>
      <c r="AU100" s="226" t="s">
        <v>77</v>
      </c>
      <c r="AY100" s="20" t="s">
        <v>136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144</v>
      </c>
      <c r="BM100" s="226" t="s">
        <v>8</v>
      </c>
    </row>
    <row r="101" s="12" customFormat="1" ht="25.92" customHeight="1">
      <c r="A101" s="12"/>
      <c r="B101" s="199"/>
      <c r="C101" s="200"/>
      <c r="D101" s="201" t="s">
        <v>69</v>
      </c>
      <c r="E101" s="202" t="s">
        <v>919</v>
      </c>
      <c r="F101" s="202" t="s">
        <v>1325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SUM(P102:P105)</f>
        <v>0</v>
      </c>
      <c r="Q101" s="207"/>
      <c r="R101" s="208">
        <f>SUM(R102:R105)</f>
        <v>0</v>
      </c>
      <c r="S101" s="207"/>
      <c r="T101" s="209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69</v>
      </c>
      <c r="AU101" s="211" t="s">
        <v>70</v>
      </c>
      <c r="AY101" s="210" t="s">
        <v>136</v>
      </c>
      <c r="BK101" s="212">
        <f>SUM(BK102:BK105)</f>
        <v>0</v>
      </c>
    </row>
    <row r="102" s="2" customFormat="1" ht="16.5" customHeight="1">
      <c r="A102" s="41"/>
      <c r="B102" s="42"/>
      <c r="C102" s="215" t="s">
        <v>193</v>
      </c>
      <c r="D102" s="215" t="s">
        <v>139</v>
      </c>
      <c r="E102" s="216" t="s">
        <v>1326</v>
      </c>
      <c r="F102" s="217" t="s">
        <v>1327</v>
      </c>
      <c r="G102" s="218" t="s">
        <v>221</v>
      </c>
      <c r="H102" s="219">
        <v>1.7</v>
      </c>
      <c r="I102" s="220"/>
      <c r="J102" s="221">
        <f>ROUND(I102*H102,2)</f>
        <v>0</v>
      </c>
      <c r="K102" s="217" t="s">
        <v>1313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144</v>
      </c>
      <c r="AT102" s="226" t="s">
        <v>139</v>
      </c>
      <c r="AU102" s="226" t="s">
        <v>77</v>
      </c>
      <c r="AY102" s="20" t="s">
        <v>136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144</v>
      </c>
      <c r="BM102" s="226" t="s">
        <v>254</v>
      </c>
    </row>
    <row r="103" s="2" customFormat="1" ht="16.5" customHeight="1">
      <c r="A103" s="41"/>
      <c r="B103" s="42"/>
      <c r="C103" s="215" t="s">
        <v>205</v>
      </c>
      <c r="D103" s="215" t="s">
        <v>139</v>
      </c>
      <c r="E103" s="216" t="s">
        <v>1328</v>
      </c>
      <c r="F103" s="217" t="s">
        <v>1329</v>
      </c>
      <c r="G103" s="218" t="s">
        <v>221</v>
      </c>
      <c r="H103" s="219">
        <v>17</v>
      </c>
      <c r="I103" s="220"/>
      <c r="J103" s="221">
        <f>ROUND(I103*H103,2)</f>
        <v>0</v>
      </c>
      <c r="K103" s="217" t="s">
        <v>1313</v>
      </c>
      <c r="L103" s="47"/>
      <c r="M103" s="222" t="s">
        <v>19</v>
      </c>
      <c r="N103" s="223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144</v>
      </c>
      <c r="AT103" s="226" t="s">
        <v>139</v>
      </c>
      <c r="AU103" s="226" t="s">
        <v>77</v>
      </c>
      <c r="AY103" s="20" t="s">
        <v>136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144</v>
      </c>
      <c r="BM103" s="226" t="s">
        <v>249</v>
      </c>
    </row>
    <row r="104" s="2" customFormat="1" ht="16.5" customHeight="1">
      <c r="A104" s="41"/>
      <c r="B104" s="42"/>
      <c r="C104" s="215" t="s">
        <v>137</v>
      </c>
      <c r="D104" s="215" t="s">
        <v>139</v>
      </c>
      <c r="E104" s="216" t="s">
        <v>1330</v>
      </c>
      <c r="F104" s="217" t="s">
        <v>1331</v>
      </c>
      <c r="G104" s="218" t="s">
        <v>221</v>
      </c>
      <c r="H104" s="219">
        <v>1.7</v>
      </c>
      <c r="I104" s="220"/>
      <c r="J104" s="221">
        <f>ROUND(I104*H104,2)</f>
        <v>0</v>
      </c>
      <c r="K104" s="217" t="s">
        <v>1313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144</v>
      </c>
      <c r="AT104" s="226" t="s">
        <v>139</v>
      </c>
      <c r="AU104" s="226" t="s">
        <v>77</v>
      </c>
      <c r="AY104" s="20" t="s">
        <v>136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144</v>
      </c>
      <c r="BM104" s="226" t="s">
        <v>281</v>
      </c>
    </row>
    <row r="105" s="2" customFormat="1" ht="16.5" customHeight="1">
      <c r="A105" s="41"/>
      <c r="B105" s="42"/>
      <c r="C105" s="215" t="s">
        <v>224</v>
      </c>
      <c r="D105" s="215" t="s">
        <v>139</v>
      </c>
      <c r="E105" s="216" t="s">
        <v>1332</v>
      </c>
      <c r="F105" s="217" t="s">
        <v>1333</v>
      </c>
      <c r="G105" s="218" t="s">
        <v>221</v>
      </c>
      <c r="H105" s="219">
        <v>1.7</v>
      </c>
      <c r="I105" s="220"/>
      <c r="J105" s="221">
        <f>ROUND(I105*H105,2)</f>
        <v>0</v>
      </c>
      <c r="K105" s="217" t="s">
        <v>1313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144</v>
      </c>
      <c r="AT105" s="226" t="s">
        <v>139</v>
      </c>
      <c r="AU105" s="226" t="s">
        <v>77</v>
      </c>
      <c r="AY105" s="20" t="s">
        <v>136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144</v>
      </c>
      <c r="BM105" s="226" t="s">
        <v>295</v>
      </c>
    </row>
    <row r="106" s="12" customFormat="1" ht="25.92" customHeight="1">
      <c r="A106" s="12"/>
      <c r="B106" s="199"/>
      <c r="C106" s="200"/>
      <c r="D106" s="201" t="s">
        <v>69</v>
      </c>
      <c r="E106" s="202" t="s">
        <v>1334</v>
      </c>
      <c r="F106" s="202" t="s">
        <v>1335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SUM(P107:P122)</f>
        <v>0</v>
      </c>
      <c r="Q106" s="207"/>
      <c r="R106" s="208">
        <f>SUM(R107:R122)</f>
        <v>0</v>
      </c>
      <c r="S106" s="207"/>
      <c r="T106" s="209">
        <f>SUM(T107:T122)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79</v>
      </c>
      <c r="AT106" s="211" t="s">
        <v>69</v>
      </c>
      <c r="AU106" s="211" t="s">
        <v>70</v>
      </c>
      <c r="AY106" s="210" t="s">
        <v>136</v>
      </c>
      <c r="BK106" s="212">
        <f>SUM(BK107:BK122)</f>
        <v>0</v>
      </c>
    </row>
    <row r="107" s="2" customFormat="1" ht="16.5" customHeight="1">
      <c r="A107" s="41"/>
      <c r="B107" s="42"/>
      <c r="C107" s="215" t="s">
        <v>230</v>
      </c>
      <c r="D107" s="215" t="s">
        <v>139</v>
      </c>
      <c r="E107" s="216" t="s">
        <v>1336</v>
      </c>
      <c r="F107" s="217" t="s">
        <v>1337</v>
      </c>
      <c r="G107" s="218" t="s">
        <v>284</v>
      </c>
      <c r="H107" s="219">
        <v>6</v>
      </c>
      <c r="I107" s="220"/>
      <c r="J107" s="221">
        <f>ROUND(I107*H107,2)</f>
        <v>0</v>
      </c>
      <c r="K107" s="217" t="s">
        <v>1313</v>
      </c>
      <c r="L107" s="47"/>
      <c r="M107" s="222" t="s">
        <v>19</v>
      </c>
      <c r="N107" s="223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249</v>
      </c>
      <c r="AT107" s="226" t="s">
        <v>139</v>
      </c>
      <c r="AU107" s="226" t="s">
        <v>77</v>
      </c>
      <c r="AY107" s="20" t="s">
        <v>136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249</v>
      </c>
      <c r="BM107" s="226" t="s">
        <v>308</v>
      </c>
    </row>
    <row r="108" s="2" customFormat="1" ht="16.5" customHeight="1">
      <c r="A108" s="41"/>
      <c r="B108" s="42"/>
      <c r="C108" s="215" t="s">
        <v>8</v>
      </c>
      <c r="D108" s="215" t="s">
        <v>139</v>
      </c>
      <c r="E108" s="216" t="s">
        <v>1338</v>
      </c>
      <c r="F108" s="217" t="s">
        <v>1339</v>
      </c>
      <c r="G108" s="218" t="s">
        <v>284</v>
      </c>
      <c r="H108" s="219">
        <v>2</v>
      </c>
      <c r="I108" s="220"/>
      <c r="J108" s="221">
        <f>ROUND(I108*H108,2)</f>
        <v>0</v>
      </c>
      <c r="K108" s="217" t="s">
        <v>1313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249</v>
      </c>
      <c r="AT108" s="226" t="s">
        <v>139</v>
      </c>
      <c r="AU108" s="226" t="s">
        <v>77</v>
      </c>
      <c r="AY108" s="20" t="s">
        <v>136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249</v>
      </c>
      <c r="BM108" s="226" t="s">
        <v>323</v>
      </c>
    </row>
    <row r="109" s="2" customFormat="1" ht="16.5" customHeight="1">
      <c r="A109" s="41"/>
      <c r="B109" s="42"/>
      <c r="C109" s="215" t="s">
        <v>245</v>
      </c>
      <c r="D109" s="215" t="s">
        <v>139</v>
      </c>
      <c r="E109" s="216" t="s">
        <v>1340</v>
      </c>
      <c r="F109" s="217" t="s">
        <v>1341</v>
      </c>
      <c r="G109" s="218" t="s">
        <v>284</v>
      </c>
      <c r="H109" s="219">
        <v>6</v>
      </c>
      <c r="I109" s="220"/>
      <c r="J109" s="221">
        <f>ROUND(I109*H109,2)</f>
        <v>0</v>
      </c>
      <c r="K109" s="217" t="s">
        <v>1313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249</v>
      </c>
      <c r="AT109" s="226" t="s">
        <v>139</v>
      </c>
      <c r="AU109" s="226" t="s">
        <v>77</v>
      </c>
      <c r="AY109" s="20" t="s">
        <v>136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249</v>
      </c>
      <c r="BM109" s="226" t="s">
        <v>346</v>
      </c>
    </row>
    <row r="110" s="2" customFormat="1" ht="16.5" customHeight="1">
      <c r="A110" s="41"/>
      <c r="B110" s="42"/>
      <c r="C110" s="215" t="s">
        <v>254</v>
      </c>
      <c r="D110" s="215" t="s">
        <v>139</v>
      </c>
      <c r="E110" s="216" t="s">
        <v>1342</v>
      </c>
      <c r="F110" s="217" t="s">
        <v>1343</v>
      </c>
      <c r="G110" s="218" t="s">
        <v>189</v>
      </c>
      <c r="H110" s="219">
        <v>25</v>
      </c>
      <c r="I110" s="220"/>
      <c r="J110" s="221">
        <f>ROUND(I110*H110,2)</f>
        <v>0</v>
      </c>
      <c r="K110" s="217" t="s">
        <v>1313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249</v>
      </c>
      <c r="AT110" s="226" t="s">
        <v>139</v>
      </c>
      <c r="AU110" s="226" t="s">
        <v>77</v>
      </c>
      <c r="AY110" s="20" t="s">
        <v>136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249</v>
      </c>
      <c r="BM110" s="226" t="s">
        <v>364</v>
      </c>
    </row>
    <row r="111" s="2" customFormat="1" ht="16.5" customHeight="1">
      <c r="A111" s="41"/>
      <c r="B111" s="42"/>
      <c r="C111" s="215" t="s">
        <v>260</v>
      </c>
      <c r="D111" s="215" t="s">
        <v>139</v>
      </c>
      <c r="E111" s="216" t="s">
        <v>1344</v>
      </c>
      <c r="F111" s="217" t="s">
        <v>1345</v>
      </c>
      <c r="G111" s="218" t="s">
        <v>189</v>
      </c>
      <c r="H111" s="219">
        <v>15</v>
      </c>
      <c r="I111" s="220"/>
      <c r="J111" s="221">
        <f>ROUND(I111*H111,2)</f>
        <v>0</v>
      </c>
      <c r="K111" s="217" t="s">
        <v>1313</v>
      </c>
      <c r="L111" s="47"/>
      <c r="M111" s="222" t="s">
        <v>19</v>
      </c>
      <c r="N111" s="223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249</v>
      </c>
      <c r="AT111" s="226" t="s">
        <v>139</v>
      </c>
      <c r="AU111" s="226" t="s">
        <v>77</v>
      </c>
      <c r="AY111" s="20" t="s">
        <v>136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249</v>
      </c>
      <c r="BM111" s="226" t="s">
        <v>537</v>
      </c>
    </row>
    <row r="112" s="2" customFormat="1" ht="16.5" customHeight="1">
      <c r="A112" s="41"/>
      <c r="B112" s="42"/>
      <c r="C112" s="215" t="s">
        <v>249</v>
      </c>
      <c r="D112" s="215" t="s">
        <v>139</v>
      </c>
      <c r="E112" s="216" t="s">
        <v>1346</v>
      </c>
      <c r="F112" s="217" t="s">
        <v>1347</v>
      </c>
      <c r="G112" s="218" t="s">
        <v>189</v>
      </c>
      <c r="H112" s="219">
        <v>10</v>
      </c>
      <c r="I112" s="220"/>
      <c r="J112" s="221">
        <f>ROUND(I112*H112,2)</f>
        <v>0</v>
      </c>
      <c r="K112" s="217" t="s">
        <v>1313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249</v>
      </c>
      <c r="AT112" s="226" t="s">
        <v>139</v>
      </c>
      <c r="AU112" s="226" t="s">
        <v>77</v>
      </c>
      <c r="AY112" s="20" t="s">
        <v>136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249</v>
      </c>
      <c r="BM112" s="226" t="s">
        <v>527</v>
      </c>
    </row>
    <row r="113" s="2" customFormat="1" ht="16.5" customHeight="1">
      <c r="A113" s="41"/>
      <c r="B113" s="42"/>
      <c r="C113" s="215" t="s">
        <v>273</v>
      </c>
      <c r="D113" s="215" t="s">
        <v>139</v>
      </c>
      <c r="E113" s="216" t="s">
        <v>1348</v>
      </c>
      <c r="F113" s="217" t="s">
        <v>1349</v>
      </c>
      <c r="G113" s="218" t="s">
        <v>189</v>
      </c>
      <c r="H113" s="219">
        <v>10</v>
      </c>
      <c r="I113" s="220"/>
      <c r="J113" s="221">
        <f>ROUND(I113*H113,2)</f>
        <v>0</v>
      </c>
      <c r="K113" s="217" t="s">
        <v>1313</v>
      </c>
      <c r="L113" s="47"/>
      <c r="M113" s="222" t="s">
        <v>19</v>
      </c>
      <c r="N113" s="223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249</v>
      </c>
      <c r="AT113" s="226" t="s">
        <v>139</v>
      </c>
      <c r="AU113" s="226" t="s">
        <v>77</v>
      </c>
      <c r="AY113" s="20" t="s">
        <v>136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249</v>
      </c>
      <c r="BM113" s="226" t="s">
        <v>559</v>
      </c>
    </row>
    <row r="114" s="2" customFormat="1" ht="16.5" customHeight="1">
      <c r="A114" s="41"/>
      <c r="B114" s="42"/>
      <c r="C114" s="215" t="s">
        <v>281</v>
      </c>
      <c r="D114" s="215" t="s">
        <v>139</v>
      </c>
      <c r="E114" s="216" t="s">
        <v>1350</v>
      </c>
      <c r="F114" s="217" t="s">
        <v>1351</v>
      </c>
      <c r="G114" s="218" t="s">
        <v>189</v>
      </c>
      <c r="H114" s="219">
        <v>5</v>
      </c>
      <c r="I114" s="220"/>
      <c r="J114" s="221">
        <f>ROUND(I114*H114,2)</f>
        <v>0</v>
      </c>
      <c r="K114" s="217" t="s">
        <v>1313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249</v>
      </c>
      <c r="AT114" s="226" t="s">
        <v>139</v>
      </c>
      <c r="AU114" s="226" t="s">
        <v>77</v>
      </c>
      <c r="AY114" s="20" t="s">
        <v>136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249</v>
      </c>
      <c r="BM114" s="226" t="s">
        <v>572</v>
      </c>
    </row>
    <row r="115" s="2" customFormat="1" ht="16.5" customHeight="1">
      <c r="A115" s="41"/>
      <c r="B115" s="42"/>
      <c r="C115" s="215" t="s">
        <v>290</v>
      </c>
      <c r="D115" s="215" t="s">
        <v>139</v>
      </c>
      <c r="E115" s="216" t="s">
        <v>1352</v>
      </c>
      <c r="F115" s="217" t="s">
        <v>1353</v>
      </c>
      <c r="G115" s="218" t="s">
        <v>189</v>
      </c>
      <c r="H115" s="219">
        <v>10</v>
      </c>
      <c r="I115" s="220"/>
      <c r="J115" s="221">
        <f>ROUND(I115*H115,2)</f>
        <v>0</v>
      </c>
      <c r="K115" s="217" t="s">
        <v>1313</v>
      </c>
      <c r="L115" s="47"/>
      <c r="M115" s="222" t="s">
        <v>19</v>
      </c>
      <c r="N115" s="223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249</v>
      </c>
      <c r="AT115" s="226" t="s">
        <v>139</v>
      </c>
      <c r="AU115" s="226" t="s">
        <v>77</v>
      </c>
      <c r="AY115" s="20" t="s">
        <v>136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249</v>
      </c>
      <c r="BM115" s="226" t="s">
        <v>584</v>
      </c>
    </row>
    <row r="116" s="2" customFormat="1" ht="16.5" customHeight="1">
      <c r="A116" s="41"/>
      <c r="B116" s="42"/>
      <c r="C116" s="215" t="s">
        <v>295</v>
      </c>
      <c r="D116" s="215" t="s">
        <v>139</v>
      </c>
      <c r="E116" s="216" t="s">
        <v>1354</v>
      </c>
      <c r="F116" s="217" t="s">
        <v>1355</v>
      </c>
      <c r="G116" s="218" t="s">
        <v>189</v>
      </c>
      <c r="H116" s="219">
        <v>10</v>
      </c>
      <c r="I116" s="220"/>
      <c r="J116" s="221">
        <f>ROUND(I116*H116,2)</f>
        <v>0</v>
      </c>
      <c r="K116" s="217" t="s">
        <v>1313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249</v>
      </c>
      <c r="AT116" s="226" t="s">
        <v>139</v>
      </c>
      <c r="AU116" s="226" t="s">
        <v>77</v>
      </c>
      <c r="AY116" s="20" t="s">
        <v>136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249</v>
      </c>
      <c r="BM116" s="226" t="s">
        <v>594</v>
      </c>
    </row>
    <row r="117" s="2" customFormat="1" ht="16.5" customHeight="1">
      <c r="A117" s="41"/>
      <c r="B117" s="42"/>
      <c r="C117" s="215" t="s">
        <v>7</v>
      </c>
      <c r="D117" s="215" t="s">
        <v>139</v>
      </c>
      <c r="E117" s="216" t="s">
        <v>1356</v>
      </c>
      <c r="F117" s="217" t="s">
        <v>1357</v>
      </c>
      <c r="G117" s="218" t="s">
        <v>189</v>
      </c>
      <c r="H117" s="219">
        <v>5</v>
      </c>
      <c r="I117" s="220"/>
      <c r="J117" s="221">
        <f>ROUND(I117*H117,2)</f>
        <v>0</v>
      </c>
      <c r="K117" s="217" t="s">
        <v>1313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249</v>
      </c>
      <c r="AT117" s="226" t="s">
        <v>139</v>
      </c>
      <c r="AU117" s="226" t="s">
        <v>77</v>
      </c>
      <c r="AY117" s="20" t="s">
        <v>136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249</v>
      </c>
      <c r="BM117" s="226" t="s">
        <v>607</v>
      </c>
    </row>
    <row r="118" s="2" customFormat="1" ht="16.5" customHeight="1">
      <c r="A118" s="41"/>
      <c r="B118" s="42"/>
      <c r="C118" s="215" t="s">
        <v>308</v>
      </c>
      <c r="D118" s="215" t="s">
        <v>139</v>
      </c>
      <c r="E118" s="216" t="s">
        <v>1358</v>
      </c>
      <c r="F118" s="217" t="s">
        <v>1359</v>
      </c>
      <c r="G118" s="218" t="s">
        <v>284</v>
      </c>
      <c r="H118" s="219">
        <v>3</v>
      </c>
      <c r="I118" s="220"/>
      <c r="J118" s="221">
        <f>ROUND(I118*H118,2)</f>
        <v>0</v>
      </c>
      <c r="K118" s="217" t="s">
        <v>1313</v>
      </c>
      <c r="L118" s="47"/>
      <c r="M118" s="222" t="s">
        <v>19</v>
      </c>
      <c r="N118" s="223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249</v>
      </c>
      <c r="AT118" s="226" t="s">
        <v>139</v>
      </c>
      <c r="AU118" s="226" t="s">
        <v>77</v>
      </c>
      <c r="AY118" s="20" t="s">
        <v>136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249</v>
      </c>
      <c r="BM118" s="226" t="s">
        <v>617</v>
      </c>
    </row>
    <row r="119" s="2" customFormat="1" ht="16.5" customHeight="1">
      <c r="A119" s="41"/>
      <c r="B119" s="42"/>
      <c r="C119" s="215" t="s">
        <v>315</v>
      </c>
      <c r="D119" s="215" t="s">
        <v>139</v>
      </c>
      <c r="E119" s="216" t="s">
        <v>1360</v>
      </c>
      <c r="F119" s="217" t="s">
        <v>1361</v>
      </c>
      <c r="G119" s="218" t="s">
        <v>284</v>
      </c>
      <c r="H119" s="219">
        <v>6</v>
      </c>
      <c r="I119" s="220"/>
      <c r="J119" s="221">
        <f>ROUND(I119*H119,2)</f>
        <v>0</v>
      </c>
      <c r="K119" s="217" t="s">
        <v>1313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249</v>
      </c>
      <c r="AT119" s="226" t="s">
        <v>139</v>
      </c>
      <c r="AU119" s="226" t="s">
        <v>77</v>
      </c>
      <c r="AY119" s="20" t="s">
        <v>136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249</v>
      </c>
      <c r="BM119" s="226" t="s">
        <v>628</v>
      </c>
    </row>
    <row r="120" s="2" customFormat="1" ht="16.5" customHeight="1">
      <c r="A120" s="41"/>
      <c r="B120" s="42"/>
      <c r="C120" s="215" t="s">
        <v>323</v>
      </c>
      <c r="D120" s="215" t="s">
        <v>139</v>
      </c>
      <c r="E120" s="216" t="s">
        <v>1362</v>
      </c>
      <c r="F120" s="217" t="s">
        <v>1363</v>
      </c>
      <c r="G120" s="218" t="s">
        <v>189</v>
      </c>
      <c r="H120" s="219">
        <v>20</v>
      </c>
      <c r="I120" s="220"/>
      <c r="J120" s="221">
        <f>ROUND(I120*H120,2)</f>
        <v>0</v>
      </c>
      <c r="K120" s="217" t="s">
        <v>1313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249</v>
      </c>
      <c r="AT120" s="226" t="s">
        <v>139</v>
      </c>
      <c r="AU120" s="226" t="s">
        <v>77</v>
      </c>
      <c r="AY120" s="20" t="s">
        <v>136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249</v>
      </c>
      <c r="BM120" s="226" t="s">
        <v>648</v>
      </c>
    </row>
    <row r="121" s="2" customFormat="1" ht="16.5" customHeight="1">
      <c r="A121" s="41"/>
      <c r="B121" s="42"/>
      <c r="C121" s="215" t="s">
        <v>338</v>
      </c>
      <c r="D121" s="215" t="s">
        <v>139</v>
      </c>
      <c r="E121" s="216" t="s">
        <v>1364</v>
      </c>
      <c r="F121" s="217" t="s">
        <v>1365</v>
      </c>
      <c r="G121" s="218" t="s">
        <v>221</v>
      </c>
      <c r="H121" s="219">
        <v>1</v>
      </c>
      <c r="I121" s="220"/>
      <c r="J121" s="221">
        <f>ROUND(I121*H121,2)</f>
        <v>0</v>
      </c>
      <c r="K121" s="217" t="s">
        <v>1313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249</v>
      </c>
      <c r="AT121" s="226" t="s">
        <v>139</v>
      </c>
      <c r="AU121" s="226" t="s">
        <v>77</v>
      </c>
      <c r="AY121" s="20" t="s">
        <v>136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249</v>
      </c>
      <c r="BM121" s="226" t="s">
        <v>659</v>
      </c>
    </row>
    <row r="122" s="2" customFormat="1" ht="16.5" customHeight="1">
      <c r="A122" s="41"/>
      <c r="B122" s="42"/>
      <c r="C122" s="215" t="s">
        <v>346</v>
      </c>
      <c r="D122" s="215" t="s">
        <v>139</v>
      </c>
      <c r="E122" s="216" t="s">
        <v>1366</v>
      </c>
      <c r="F122" s="217" t="s">
        <v>1367</v>
      </c>
      <c r="G122" s="218" t="s">
        <v>1368</v>
      </c>
      <c r="H122" s="294"/>
      <c r="I122" s="220"/>
      <c r="J122" s="221">
        <f>ROUND(I122*H122,2)</f>
        <v>0</v>
      </c>
      <c r="K122" s="217" t="s">
        <v>1313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249</v>
      </c>
      <c r="AT122" s="226" t="s">
        <v>139</v>
      </c>
      <c r="AU122" s="226" t="s">
        <v>77</v>
      </c>
      <c r="AY122" s="20" t="s">
        <v>136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249</v>
      </c>
      <c r="BM122" s="226" t="s">
        <v>670</v>
      </c>
    </row>
    <row r="123" s="12" customFormat="1" ht="25.92" customHeight="1">
      <c r="A123" s="12"/>
      <c r="B123" s="199"/>
      <c r="C123" s="200"/>
      <c r="D123" s="201" t="s">
        <v>69</v>
      </c>
      <c r="E123" s="202" t="s">
        <v>1369</v>
      </c>
      <c r="F123" s="202" t="s">
        <v>1370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SUM(P124:P147)</f>
        <v>0</v>
      </c>
      <c r="Q123" s="207"/>
      <c r="R123" s="208">
        <f>SUM(R124:R147)</f>
        <v>0</v>
      </c>
      <c r="S123" s="207"/>
      <c r="T123" s="209">
        <f>SUM(T124:T147)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79</v>
      </c>
      <c r="AT123" s="211" t="s">
        <v>69</v>
      </c>
      <c r="AU123" s="211" t="s">
        <v>70</v>
      </c>
      <c r="AY123" s="210" t="s">
        <v>136</v>
      </c>
      <c r="BK123" s="212">
        <f>SUM(BK124:BK147)</f>
        <v>0</v>
      </c>
    </row>
    <row r="124" s="2" customFormat="1" ht="16.5" customHeight="1">
      <c r="A124" s="41"/>
      <c r="B124" s="42"/>
      <c r="C124" s="215" t="s">
        <v>354</v>
      </c>
      <c r="D124" s="215" t="s">
        <v>139</v>
      </c>
      <c r="E124" s="216" t="s">
        <v>1371</v>
      </c>
      <c r="F124" s="217" t="s">
        <v>1372</v>
      </c>
      <c r="G124" s="218" t="s">
        <v>1133</v>
      </c>
      <c r="H124" s="219">
        <v>30</v>
      </c>
      <c r="I124" s="220"/>
      <c r="J124" s="221">
        <f>ROUND(I124*H124,2)</f>
        <v>0</v>
      </c>
      <c r="K124" s="217" t="s">
        <v>1313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249</v>
      </c>
      <c r="AT124" s="226" t="s">
        <v>139</v>
      </c>
      <c r="AU124" s="226" t="s">
        <v>77</v>
      </c>
      <c r="AY124" s="20" t="s">
        <v>136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249</v>
      </c>
      <c r="BM124" s="226" t="s">
        <v>680</v>
      </c>
    </row>
    <row r="125" s="2" customFormat="1" ht="16.5" customHeight="1">
      <c r="A125" s="41"/>
      <c r="B125" s="42"/>
      <c r="C125" s="215" t="s">
        <v>364</v>
      </c>
      <c r="D125" s="215" t="s">
        <v>139</v>
      </c>
      <c r="E125" s="216" t="s">
        <v>1373</v>
      </c>
      <c r="F125" s="217" t="s">
        <v>1374</v>
      </c>
      <c r="G125" s="218" t="s">
        <v>189</v>
      </c>
      <c r="H125" s="219">
        <v>100</v>
      </c>
      <c r="I125" s="220"/>
      <c r="J125" s="221">
        <f>ROUND(I125*H125,2)</f>
        <v>0</v>
      </c>
      <c r="K125" s="217" t="s">
        <v>1313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249</v>
      </c>
      <c r="AT125" s="226" t="s">
        <v>139</v>
      </c>
      <c r="AU125" s="226" t="s">
        <v>77</v>
      </c>
      <c r="AY125" s="20" t="s">
        <v>136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249</v>
      </c>
      <c r="BM125" s="226" t="s">
        <v>690</v>
      </c>
    </row>
    <row r="126" s="2" customFormat="1" ht="16.5" customHeight="1">
      <c r="A126" s="41"/>
      <c r="B126" s="42"/>
      <c r="C126" s="215" t="s">
        <v>533</v>
      </c>
      <c r="D126" s="215" t="s">
        <v>139</v>
      </c>
      <c r="E126" s="216" t="s">
        <v>1375</v>
      </c>
      <c r="F126" s="217" t="s">
        <v>1376</v>
      </c>
      <c r="G126" s="218" t="s">
        <v>189</v>
      </c>
      <c r="H126" s="219">
        <v>100</v>
      </c>
      <c r="I126" s="220"/>
      <c r="J126" s="221">
        <f>ROUND(I126*H126,2)</f>
        <v>0</v>
      </c>
      <c r="K126" s="217" t="s">
        <v>1313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249</v>
      </c>
      <c r="AT126" s="226" t="s">
        <v>139</v>
      </c>
      <c r="AU126" s="226" t="s">
        <v>77</v>
      </c>
      <c r="AY126" s="20" t="s">
        <v>136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249</v>
      </c>
      <c r="BM126" s="226" t="s">
        <v>699</v>
      </c>
    </row>
    <row r="127" s="2" customFormat="1" ht="16.5" customHeight="1">
      <c r="A127" s="41"/>
      <c r="B127" s="42"/>
      <c r="C127" s="215" t="s">
        <v>537</v>
      </c>
      <c r="D127" s="215" t="s">
        <v>139</v>
      </c>
      <c r="E127" s="216" t="s">
        <v>1377</v>
      </c>
      <c r="F127" s="217" t="s">
        <v>1378</v>
      </c>
      <c r="G127" s="218" t="s">
        <v>189</v>
      </c>
      <c r="H127" s="219">
        <v>15</v>
      </c>
      <c r="I127" s="220"/>
      <c r="J127" s="221">
        <f>ROUND(I127*H127,2)</f>
        <v>0</v>
      </c>
      <c r="K127" s="217" t="s">
        <v>1313</v>
      </c>
      <c r="L127" s="47"/>
      <c r="M127" s="222" t="s">
        <v>19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249</v>
      </c>
      <c r="AT127" s="226" t="s">
        <v>139</v>
      </c>
      <c r="AU127" s="226" t="s">
        <v>77</v>
      </c>
      <c r="AY127" s="20" t="s">
        <v>136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249</v>
      </c>
      <c r="BM127" s="226" t="s">
        <v>709</v>
      </c>
    </row>
    <row r="128" s="2" customFormat="1" ht="16.5" customHeight="1">
      <c r="A128" s="41"/>
      <c r="B128" s="42"/>
      <c r="C128" s="215" t="s">
        <v>543</v>
      </c>
      <c r="D128" s="215" t="s">
        <v>139</v>
      </c>
      <c r="E128" s="216" t="s">
        <v>1379</v>
      </c>
      <c r="F128" s="217" t="s">
        <v>1380</v>
      </c>
      <c r="G128" s="218" t="s">
        <v>189</v>
      </c>
      <c r="H128" s="219">
        <v>30</v>
      </c>
      <c r="I128" s="220"/>
      <c r="J128" s="221">
        <f>ROUND(I128*H128,2)</f>
        <v>0</v>
      </c>
      <c r="K128" s="217" t="s">
        <v>1313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249</v>
      </c>
      <c r="AT128" s="226" t="s">
        <v>139</v>
      </c>
      <c r="AU128" s="226" t="s">
        <v>77</v>
      </c>
      <c r="AY128" s="20" t="s">
        <v>136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249</v>
      </c>
      <c r="BM128" s="226" t="s">
        <v>720</v>
      </c>
    </row>
    <row r="129" s="2" customFormat="1" ht="16.5" customHeight="1">
      <c r="A129" s="41"/>
      <c r="B129" s="42"/>
      <c r="C129" s="215" t="s">
        <v>527</v>
      </c>
      <c r="D129" s="215" t="s">
        <v>139</v>
      </c>
      <c r="E129" s="216" t="s">
        <v>1381</v>
      </c>
      <c r="F129" s="217" t="s">
        <v>1382</v>
      </c>
      <c r="G129" s="218" t="s">
        <v>189</v>
      </c>
      <c r="H129" s="219">
        <v>10</v>
      </c>
      <c r="I129" s="220"/>
      <c r="J129" s="221">
        <f>ROUND(I129*H129,2)</f>
        <v>0</v>
      </c>
      <c r="K129" s="217" t="s">
        <v>1313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249</v>
      </c>
      <c r="AT129" s="226" t="s">
        <v>139</v>
      </c>
      <c r="AU129" s="226" t="s">
        <v>77</v>
      </c>
      <c r="AY129" s="20" t="s">
        <v>136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249</v>
      </c>
      <c r="BM129" s="226" t="s">
        <v>731</v>
      </c>
    </row>
    <row r="130" s="2" customFormat="1" ht="16.5" customHeight="1">
      <c r="A130" s="41"/>
      <c r="B130" s="42"/>
      <c r="C130" s="215" t="s">
        <v>552</v>
      </c>
      <c r="D130" s="215" t="s">
        <v>139</v>
      </c>
      <c r="E130" s="216" t="s">
        <v>1383</v>
      </c>
      <c r="F130" s="217" t="s">
        <v>1384</v>
      </c>
      <c r="G130" s="218" t="s">
        <v>189</v>
      </c>
      <c r="H130" s="219">
        <v>15</v>
      </c>
      <c r="I130" s="220"/>
      <c r="J130" s="221">
        <f>ROUND(I130*H130,2)</f>
        <v>0</v>
      </c>
      <c r="K130" s="217" t="s">
        <v>1313</v>
      </c>
      <c r="L130" s="47"/>
      <c r="M130" s="222" t="s">
        <v>19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249</v>
      </c>
      <c r="AT130" s="226" t="s">
        <v>139</v>
      </c>
      <c r="AU130" s="226" t="s">
        <v>77</v>
      </c>
      <c r="AY130" s="20" t="s">
        <v>136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249</v>
      </c>
      <c r="BM130" s="226" t="s">
        <v>740</v>
      </c>
    </row>
    <row r="131" s="2" customFormat="1" ht="16.5" customHeight="1">
      <c r="A131" s="41"/>
      <c r="B131" s="42"/>
      <c r="C131" s="215" t="s">
        <v>559</v>
      </c>
      <c r="D131" s="215" t="s">
        <v>139</v>
      </c>
      <c r="E131" s="216" t="s">
        <v>1385</v>
      </c>
      <c r="F131" s="217" t="s">
        <v>1386</v>
      </c>
      <c r="G131" s="218" t="s">
        <v>189</v>
      </c>
      <c r="H131" s="219">
        <v>15</v>
      </c>
      <c r="I131" s="220"/>
      <c r="J131" s="221">
        <f>ROUND(I131*H131,2)</f>
        <v>0</v>
      </c>
      <c r="K131" s="217" t="s">
        <v>1313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249</v>
      </c>
      <c r="AT131" s="226" t="s">
        <v>139</v>
      </c>
      <c r="AU131" s="226" t="s">
        <v>77</v>
      </c>
      <c r="AY131" s="20" t="s">
        <v>136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249</v>
      </c>
      <c r="BM131" s="226" t="s">
        <v>750</v>
      </c>
    </row>
    <row r="132" s="2" customFormat="1" ht="16.5" customHeight="1">
      <c r="A132" s="41"/>
      <c r="B132" s="42"/>
      <c r="C132" s="215" t="s">
        <v>566</v>
      </c>
      <c r="D132" s="215" t="s">
        <v>139</v>
      </c>
      <c r="E132" s="216" t="s">
        <v>1387</v>
      </c>
      <c r="F132" s="217" t="s">
        <v>1388</v>
      </c>
      <c r="G132" s="218" t="s">
        <v>189</v>
      </c>
      <c r="H132" s="219">
        <v>30</v>
      </c>
      <c r="I132" s="220"/>
      <c r="J132" s="221">
        <f>ROUND(I132*H132,2)</f>
        <v>0</v>
      </c>
      <c r="K132" s="217" t="s">
        <v>1313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249</v>
      </c>
      <c r="AT132" s="226" t="s">
        <v>139</v>
      </c>
      <c r="AU132" s="226" t="s">
        <v>77</v>
      </c>
      <c r="AY132" s="20" t="s">
        <v>136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249</v>
      </c>
      <c r="BM132" s="226" t="s">
        <v>759</v>
      </c>
    </row>
    <row r="133" s="2" customFormat="1" ht="16.5" customHeight="1">
      <c r="A133" s="41"/>
      <c r="B133" s="42"/>
      <c r="C133" s="215" t="s">
        <v>572</v>
      </c>
      <c r="D133" s="215" t="s">
        <v>139</v>
      </c>
      <c r="E133" s="216" t="s">
        <v>1389</v>
      </c>
      <c r="F133" s="217" t="s">
        <v>1390</v>
      </c>
      <c r="G133" s="218" t="s">
        <v>189</v>
      </c>
      <c r="H133" s="219">
        <v>70</v>
      </c>
      <c r="I133" s="220"/>
      <c r="J133" s="221">
        <f>ROUND(I133*H133,2)</f>
        <v>0</v>
      </c>
      <c r="K133" s="217" t="s">
        <v>1313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249</v>
      </c>
      <c r="AT133" s="226" t="s">
        <v>139</v>
      </c>
      <c r="AU133" s="226" t="s">
        <v>77</v>
      </c>
      <c r="AY133" s="20" t="s">
        <v>136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249</v>
      </c>
      <c r="BM133" s="226" t="s">
        <v>770</v>
      </c>
    </row>
    <row r="134" s="2" customFormat="1" ht="16.5" customHeight="1">
      <c r="A134" s="41"/>
      <c r="B134" s="42"/>
      <c r="C134" s="215" t="s">
        <v>579</v>
      </c>
      <c r="D134" s="215" t="s">
        <v>139</v>
      </c>
      <c r="E134" s="216" t="s">
        <v>1391</v>
      </c>
      <c r="F134" s="217" t="s">
        <v>1392</v>
      </c>
      <c r="G134" s="218" t="s">
        <v>189</v>
      </c>
      <c r="H134" s="219">
        <v>30</v>
      </c>
      <c r="I134" s="220"/>
      <c r="J134" s="221">
        <f>ROUND(I134*H134,2)</f>
        <v>0</v>
      </c>
      <c r="K134" s="217" t="s">
        <v>1313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249</v>
      </c>
      <c r="AT134" s="226" t="s">
        <v>139</v>
      </c>
      <c r="AU134" s="226" t="s">
        <v>77</v>
      </c>
      <c r="AY134" s="20" t="s">
        <v>136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249</v>
      </c>
      <c r="BM134" s="226" t="s">
        <v>783</v>
      </c>
    </row>
    <row r="135" s="2" customFormat="1" ht="16.5" customHeight="1">
      <c r="A135" s="41"/>
      <c r="B135" s="42"/>
      <c r="C135" s="215" t="s">
        <v>584</v>
      </c>
      <c r="D135" s="215" t="s">
        <v>139</v>
      </c>
      <c r="E135" s="216" t="s">
        <v>1393</v>
      </c>
      <c r="F135" s="217" t="s">
        <v>1394</v>
      </c>
      <c r="G135" s="218" t="s">
        <v>189</v>
      </c>
      <c r="H135" s="219">
        <v>75</v>
      </c>
      <c r="I135" s="220"/>
      <c r="J135" s="221">
        <f>ROUND(I135*H135,2)</f>
        <v>0</v>
      </c>
      <c r="K135" s="217" t="s">
        <v>1313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249</v>
      </c>
      <c r="AT135" s="226" t="s">
        <v>139</v>
      </c>
      <c r="AU135" s="226" t="s">
        <v>77</v>
      </c>
      <c r="AY135" s="20" t="s">
        <v>136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249</v>
      </c>
      <c r="BM135" s="226" t="s">
        <v>792</v>
      </c>
    </row>
    <row r="136" s="2" customFormat="1" ht="16.5" customHeight="1">
      <c r="A136" s="41"/>
      <c r="B136" s="42"/>
      <c r="C136" s="215" t="s">
        <v>589</v>
      </c>
      <c r="D136" s="215" t="s">
        <v>139</v>
      </c>
      <c r="E136" s="216" t="s">
        <v>1395</v>
      </c>
      <c r="F136" s="217" t="s">
        <v>1396</v>
      </c>
      <c r="G136" s="218" t="s">
        <v>189</v>
      </c>
      <c r="H136" s="219">
        <v>10</v>
      </c>
      <c r="I136" s="220"/>
      <c r="J136" s="221">
        <f>ROUND(I136*H136,2)</f>
        <v>0</v>
      </c>
      <c r="K136" s="217" t="s">
        <v>1313</v>
      </c>
      <c r="L136" s="47"/>
      <c r="M136" s="222" t="s">
        <v>19</v>
      </c>
      <c r="N136" s="223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249</v>
      </c>
      <c r="AT136" s="226" t="s">
        <v>139</v>
      </c>
      <c r="AU136" s="226" t="s">
        <v>77</v>
      </c>
      <c r="AY136" s="20" t="s">
        <v>136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249</v>
      </c>
      <c r="BM136" s="226" t="s">
        <v>802</v>
      </c>
    </row>
    <row r="137" s="2" customFormat="1" ht="16.5" customHeight="1">
      <c r="A137" s="41"/>
      <c r="B137" s="42"/>
      <c r="C137" s="215" t="s">
        <v>594</v>
      </c>
      <c r="D137" s="215" t="s">
        <v>139</v>
      </c>
      <c r="E137" s="216" t="s">
        <v>1397</v>
      </c>
      <c r="F137" s="217" t="s">
        <v>1398</v>
      </c>
      <c r="G137" s="218" t="s">
        <v>189</v>
      </c>
      <c r="H137" s="219">
        <v>75</v>
      </c>
      <c r="I137" s="220"/>
      <c r="J137" s="221">
        <f>ROUND(I137*H137,2)</f>
        <v>0</v>
      </c>
      <c r="K137" s="217" t="s">
        <v>1313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249</v>
      </c>
      <c r="AT137" s="226" t="s">
        <v>139</v>
      </c>
      <c r="AU137" s="226" t="s">
        <v>77</v>
      </c>
      <c r="AY137" s="20" t="s">
        <v>136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249</v>
      </c>
      <c r="BM137" s="226" t="s">
        <v>812</v>
      </c>
    </row>
    <row r="138" s="2" customFormat="1" ht="16.5" customHeight="1">
      <c r="A138" s="41"/>
      <c r="B138" s="42"/>
      <c r="C138" s="215" t="s">
        <v>599</v>
      </c>
      <c r="D138" s="215" t="s">
        <v>139</v>
      </c>
      <c r="E138" s="216" t="s">
        <v>1399</v>
      </c>
      <c r="F138" s="217" t="s">
        <v>1400</v>
      </c>
      <c r="G138" s="218" t="s">
        <v>189</v>
      </c>
      <c r="H138" s="219">
        <v>10</v>
      </c>
      <c r="I138" s="220"/>
      <c r="J138" s="221">
        <f>ROUND(I138*H138,2)</f>
        <v>0</v>
      </c>
      <c r="K138" s="217" t="s">
        <v>1313</v>
      </c>
      <c r="L138" s="47"/>
      <c r="M138" s="222" t="s">
        <v>19</v>
      </c>
      <c r="N138" s="223" t="s">
        <v>41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249</v>
      </c>
      <c r="AT138" s="226" t="s">
        <v>139</v>
      </c>
      <c r="AU138" s="226" t="s">
        <v>77</v>
      </c>
      <c r="AY138" s="20" t="s">
        <v>136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249</v>
      </c>
      <c r="BM138" s="226" t="s">
        <v>823</v>
      </c>
    </row>
    <row r="139" s="2" customFormat="1" ht="16.5" customHeight="1">
      <c r="A139" s="41"/>
      <c r="B139" s="42"/>
      <c r="C139" s="215" t="s">
        <v>607</v>
      </c>
      <c r="D139" s="215" t="s">
        <v>139</v>
      </c>
      <c r="E139" s="216" t="s">
        <v>1401</v>
      </c>
      <c r="F139" s="217" t="s">
        <v>1402</v>
      </c>
      <c r="G139" s="218" t="s">
        <v>284</v>
      </c>
      <c r="H139" s="219">
        <v>11</v>
      </c>
      <c r="I139" s="220"/>
      <c r="J139" s="221">
        <f>ROUND(I139*H139,2)</f>
        <v>0</v>
      </c>
      <c r="K139" s="217" t="s">
        <v>1145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249</v>
      </c>
      <c r="AT139" s="226" t="s">
        <v>139</v>
      </c>
      <c r="AU139" s="226" t="s">
        <v>77</v>
      </c>
      <c r="AY139" s="20" t="s">
        <v>136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249</v>
      </c>
      <c r="BM139" s="226" t="s">
        <v>832</v>
      </c>
    </row>
    <row r="140" s="2" customFormat="1" ht="16.5" customHeight="1">
      <c r="A140" s="41"/>
      <c r="B140" s="42"/>
      <c r="C140" s="215" t="s">
        <v>612</v>
      </c>
      <c r="D140" s="215" t="s">
        <v>139</v>
      </c>
      <c r="E140" s="216" t="s">
        <v>1403</v>
      </c>
      <c r="F140" s="217" t="s">
        <v>1404</v>
      </c>
      <c r="G140" s="218" t="s">
        <v>284</v>
      </c>
      <c r="H140" s="219">
        <v>1</v>
      </c>
      <c r="I140" s="220"/>
      <c r="J140" s="221">
        <f>ROUND(I140*H140,2)</f>
        <v>0</v>
      </c>
      <c r="K140" s="217" t="s">
        <v>1145</v>
      </c>
      <c r="L140" s="47"/>
      <c r="M140" s="222" t="s">
        <v>19</v>
      </c>
      <c r="N140" s="223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249</v>
      </c>
      <c r="AT140" s="226" t="s">
        <v>139</v>
      </c>
      <c r="AU140" s="226" t="s">
        <v>77</v>
      </c>
      <c r="AY140" s="20" t="s">
        <v>136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249</v>
      </c>
      <c r="BM140" s="226" t="s">
        <v>849</v>
      </c>
    </row>
    <row r="141" s="2" customFormat="1" ht="16.5" customHeight="1">
      <c r="A141" s="41"/>
      <c r="B141" s="42"/>
      <c r="C141" s="215" t="s">
        <v>617</v>
      </c>
      <c r="D141" s="215" t="s">
        <v>139</v>
      </c>
      <c r="E141" s="216" t="s">
        <v>1405</v>
      </c>
      <c r="F141" s="217" t="s">
        <v>1406</v>
      </c>
      <c r="G141" s="218" t="s">
        <v>284</v>
      </c>
      <c r="H141" s="219">
        <v>1</v>
      </c>
      <c r="I141" s="220"/>
      <c r="J141" s="221">
        <f>ROUND(I141*H141,2)</f>
        <v>0</v>
      </c>
      <c r="K141" s="217" t="s">
        <v>1145</v>
      </c>
      <c r="L141" s="47"/>
      <c r="M141" s="222" t="s">
        <v>19</v>
      </c>
      <c r="N141" s="223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249</v>
      </c>
      <c r="AT141" s="226" t="s">
        <v>139</v>
      </c>
      <c r="AU141" s="226" t="s">
        <v>77</v>
      </c>
      <c r="AY141" s="20" t="s">
        <v>136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249</v>
      </c>
      <c r="BM141" s="226" t="s">
        <v>868</v>
      </c>
    </row>
    <row r="142" s="2" customFormat="1" ht="16.5" customHeight="1">
      <c r="A142" s="41"/>
      <c r="B142" s="42"/>
      <c r="C142" s="215" t="s">
        <v>622</v>
      </c>
      <c r="D142" s="215" t="s">
        <v>139</v>
      </c>
      <c r="E142" s="216" t="s">
        <v>1407</v>
      </c>
      <c r="F142" s="217" t="s">
        <v>1408</v>
      </c>
      <c r="G142" s="218" t="s">
        <v>284</v>
      </c>
      <c r="H142" s="219">
        <v>12</v>
      </c>
      <c r="I142" s="220"/>
      <c r="J142" s="221">
        <f>ROUND(I142*H142,2)</f>
        <v>0</v>
      </c>
      <c r="K142" s="217" t="s">
        <v>1313</v>
      </c>
      <c r="L142" s="47"/>
      <c r="M142" s="222" t="s">
        <v>19</v>
      </c>
      <c r="N142" s="223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249</v>
      </c>
      <c r="AT142" s="226" t="s">
        <v>139</v>
      </c>
      <c r="AU142" s="226" t="s">
        <v>77</v>
      </c>
      <c r="AY142" s="20" t="s">
        <v>136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249</v>
      </c>
      <c r="BM142" s="226" t="s">
        <v>883</v>
      </c>
    </row>
    <row r="143" s="2" customFormat="1" ht="16.5" customHeight="1">
      <c r="A143" s="41"/>
      <c r="B143" s="42"/>
      <c r="C143" s="215" t="s">
        <v>628</v>
      </c>
      <c r="D143" s="215" t="s">
        <v>139</v>
      </c>
      <c r="E143" s="216" t="s">
        <v>1409</v>
      </c>
      <c r="F143" s="217" t="s">
        <v>1410</v>
      </c>
      <c r="G143" s="218" t="s">
        <v>284</v>
      </c>
      <c r="H143" s="219">
        <v>1</v>
      </c>
      <c r="I143" s="220"/>
      <c r="J143" s="221">
        <f>ROUND(I143*H143,2)</f>
        <v>0</v>
      </c>
      <c r="K143" s="217" t="s">
        <v>1313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249</v>
      </c>
      <c r="AT143" s="226" t="s">
        <v>139</v>
      </c>
      <c r="AU143" s="226" t="s">
        <v>77</v>
      </c>
      <c r="AY143" s="20" t="s">
        <v>136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249</v>
      </c>
      <c r="BM143" s="226" t="s">
        <v>893</v>
      </c>
    </row>
    <row r="144" s="2" customFormat="1" ht="16.5" customHeight="1">
      <c r="A144" s="41"/>
      <c r="B144" s="42"/>
      <c r="C144" s="215" t="s">
        <v>634</v>
      </c>
      <c r="D144" s="215" t="s">
        <v>139</v>
      </c>
      <c r="E144" s="216" t="s">
        <v>1411</v>
      </c>
      <c r="F144" s="217" t="s">
        <v>1412</v>
      </c>
      <c r="G144" s="218" t="s">
        <v>189</v>
      </c>
      <c r="H144" s="219">
        <v>20</v>
      </c>
      <c r="I144" s="220"/>
      <c r="J144" s="221">
        <f>ROUND(I144*H144,2)</f>
        <v>0</v>
      </c>
      <c r="K144" s="217" t="s">
        <v>1145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249</v>
      </c>
      <c r="AT144" s="226" t="s">
        <v>139</v>
      </c>
      <c r="AU144" s="226" t="s">
        <v>77</v>
      </c>
      <c r="AY144" s="20" t="s">
        <v>136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249</v>
      </c>
      <c r="BM144" s="226" t="s">
        <v>903</v>
      </c>
    </row>
    <row r="145" s="2" customFormat="1" ht="16.5" customHeight="1">
      <c r="A145" s="41"/>
      <c r="B145" s="42"/>
      <c r="C145" s="215" t="s">
        <v>648</v>
      </c>
      <c r="D145" s="215" t="s">
        <v>139</v>
      </c>
      <c r="E145" s="216" t="s">
        <v>1413</v>
      </c>
      <c r="F145" s="217" t="s">
        <v>1414</v>
      </c>
      <c r="G145" s="218" t="s">
        <v>221</v>
      </c>
      <c r="H145" s="219">
        <v>0.5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249</v>
      </c>
      <c r="AT145" s="226" t="s">
        <v>139</v>
      </c>
      <c r="AU145" s="226" t="s">
        <v>77</v>
      </c>
      <c r="AY145" s="20" t="s">
        <v>136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249</v>
      </c>
      <c r="BM145" s="226" t="s">
        <v>913</v>
      </c>
    </row>
    <row r="146" s="2" customFormat="1" ht="16.5" customHeight="1">
      <c r="A146" s="41"/>
      <c r="B146" s="42"/>
      <c r="C146" s="215" t="s">
        <v>653</v>
      </c>
      <c r="D146" s="215" t="s">
        <v>139</v>
      </c>
      <c r="E146" s="216" t="s">
        <v>1415</v>
      </c>
      <c r="F146" s="217" t="s">
        <v>1416</v>
      </c>
      <c r="G146" s="218" t="s">
        <v>284</v>
      </c>
      <c r="H146" s="219">
        <v>11</v>
      </c>
      <c r="I146" s="220"/>
      <c r="J146" s="221">
        <f>ROUND(I146*H146,2)</f>
        <v>0</v>
      </c>
      <c r="K146" s="217" t="s">
        <v>1145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249</v>
      </c>
      <c r="AT146" s="226" t="s">
        <v>139</v>
      </c>
      <c r="AU146" s="226" t="s">
        <v>77</v>
      </c>
      <c r="AY146" s="20" t="s">
        <v>136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249</v>
      </c>
      <c r="BM146" s="226" t="s">
        <v>924</v>
      </c>
    </row>
    <row r="147" s="2" customFormat="1" ht="16.5" customHeight="1">
      <c r="A147" s="41"/>
      <c r="B147" s="42"/>
      <c r="C147" s="215" t="s">
        <v>659</v>
      </c>
      <c r="D147" s="215" t="s">
        <v>139</v>
      </c>
      <c r="E147" s="216" t="s">
        <v>1417</v>
      </c>
      <c r="F147" s="217" t="s">
        <v>1418</v>
      </c>
      <c r="G147" s="218" t="s">
        <v>1368</v>
      </c>
      <c r="H147" s="294"/>
      <c r="I147" s="220"/>
      <c r="J147" s="221">
        <f>ROUND(I147*H147,2)</f>
        <v>0</v>
      </c>
      <c r="K147" s="217" t="s">
        <v>1313</v>
      </c>
      <c r="L147" s="47"/>
      <c r="M147" s="222" t="s">
        <v>19</v>
      </c>
      <c r="N147" s="223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249</v>
      </c>
      <c r="AT147" s="226" t="s">
        <v>139</v>
      </c>
      <c r="AU147" s="226" t="s">
        <v>77</v>
      </c>
      <c r="AY147" s="20" t="s">
        <v>136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249</v>
      </c>
      <c r="BM147" s="226" t="s">
        <v>938</v>
      </c>
    </row>
    <row r="148" s="12" customFormat="1" ht="25.92" customHeight="1">
      <c r="A148" s="12"/>
      <c r="B148" s="199"/>
      <c r="C148" s="200"/>
      <c r="D148" s="201" t="s">
        <v>69</v>
      </c>
      <c r="E148" s="202" t="s">
        <v>243</v>
      </c>
      <c r="F148" s="202" t="s">
        <v>1419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SUM(P149:P184)</f>
        <v>0</v>
      </c>
      <c r="Q148" s="207"/>
      <c r="R148" s="208">
        <f>SUM(R149:R184)</f>
        <v>0</v>
      </c>
      <c r="S148" s="207"/>
      <c r="T148" s="209">
        <f>SUM(T149:T184)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79</v>
      </c>
      <c r="AT148" s="211" t="s">
        <v>69</v>
      </c>
      <c r="AU148" s="211" t="s">
        <v>70</v>
      </c>
      <c r="AY148" s="210" t="s">
        <v>136</v>
      </c>
      <c r="BK148" s="212">
        <f>SUM(BK149:BK184)</f>
        <v>0</v>
      </c>
    </row>
    <row r="149" s="2" customFormat="1" ht="16.5" customHeight="1">
      <c r="A149" s="41"/>
      <c r="B149" s="42"/>
      <c r="C149" s="215" t="s">
        <v>664</v>
      </c>
      <c r="D149" s="215" t="s">
        <v>139</v>
      </c>
      <c r="E149" s="216" t="s">
        <v>1420</v>
      </c>
      <c r="F149" s="217" t="s">
        <v>1421</v>
      </c>
      <c r="G149" s="218" t="s">
        <v>248</v>
      </c>
      <c r="H149" s="219">
        <v>1</v>
      </c>
      <c r="I149" s="220"/>
      <c r="J149" s="221">
        <f>ROUND(I149*H149,2)</f>
        <v>0</v>
      </c>
      <c r="K149" s="217" t="s">
        <v>1313</v>
      </c>
      <c r="L149" s="47"/>
      <c r="M149" s="222" t="s">
        <v>19</v>
      </c>
      <c r="N149" s="223" t="s">
        <v>41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249</v>
      </c>
      <c r="AT149" s="226" t="s">
        <v>139</v>
      </c>
      <c r="AU149" s="226" t="s">
        <v>77</v>
      </c>
      <c r="AY149" s="20" t="s">
        <v>136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249</v>
      </c>
      <c r="BM149" s="226" t="s">
        <v>948</v>
      </c>
    </row>
    <row r="150" s="2" customFormat="1" ht="16.5" customHeight="1">
      <c r="A150" s="41"/>
      <c r="B150" s="42"/>
      <c r="C150" s="215" t="s">
        <v>670</v>
      </c>
      <c r="D150" s="215" t="s">
        <v>139</v>
      </c>
      <c r="E150" s="216" t="s">
        <v>1422</v>
      </c>
      <c r="F150" s="217" t="s">
        <v>1423</v>
      </c>
      <c r="G150" s="218" t="s">
        <v>284</v>
      </c>
      <c r="H150" s="219">
        <v>3</v>
      </c>
      <c r="I150" s="220"/>
      <c r="J150" s="221">
        <f>ROUND(I150*H150,2)</f>
        <v>0</v>
      </c>
      <c r="K150" s="217" t="s">
        <v>1145</v>
      </c>
      <c r="L150" s="47"/>
      <c r="M150" s="222" t="s">
        <v>19</v>
      </c>
      <c r="N150" s="223" t="s">
        <v>41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249</v>
      </c>
      <c r="AT150" s="226" t="s">
        <v>139</v>
      </c>
      <c r="AU150" s="226" t="s">
        <v>77</v>
      </c>
      <c r="AY150" s="20" t="s">
        <v>136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249</v>
      </c>
      <c r="BM150" s="226" t="s">
        <v>958</v>
      </c>
    </row>
    <row r="151" s="2" customFormat="1" ht="16.5" customHeight="1">
      <c r="A151" s="41"/>
      <c r="B151" s="42"/>
      <c r="C151" s="215" t="s">
        <v>674</v>
      </c>
      <c r="D151" s="215" t="s">
        <v>139</v>
      </c>
      <c r="E151" s="216" t="s">
        <v>1424</v>
      </c>
      <c r="F151" s="217" t="s">
        <v>1425</v>
      </c>
      <c r="G151" s="218" t="s">
        <v>248</v>
      </c>
      <c r="H151" s="219">
        <v>4</v>
      </c>
      <c r="I151" s="220"/>
      <c r="J151" s="221">
        <f>ROUND(I151*H151,2)</f>
        <v>0</v>
      </c>
      <c r="K151" s="217" t="s">
        <v>1313</v>
      </c>
      <c r="L151" s="47"/>
      <c r="M151" s="222" t="s">
        <v>19</v>
      </c>
      <c r="N151" s="223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249</v>
      </c>
      <c r="AT151" s="226" t="s">
        <v>139</v>
      </c>
      <c r="AU151" s="226" t="s">
        <v>77</v>
      </c>
      <c r="AY151" s="20" t="s">
        <v>136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249</v>
      </c>
      <c r="BM151" s="226" t="s">
        <v>975</v>
      </c>
    </row>
    <row r="152" s="2" customFormat="1" ht="16.5" customHeight="1">
      <c r="A152" s="41"/>
      <c r="B152" s="42"/>
      <c r="C152" s="215" t="s">
        <v>680</v>
      </c>
      <c r="D152" s="215" t="s">
        <v>139</v>
      </c>
      <c r="E152" s="216" t="s">
        <v>1426</v>
      </c>
      <c r="F152" s="217" t="s">
        <v>1427</v>
      </c>
      <c r="G152" s="218" t="s">
        <v>248</v>
      </c>
      <c r="H152" s="219">
        <v>4</v>
      </c>
      <c r="I152" s="220"/>
      <c r="J152" s="221">
        <f>ROUND(I152*H152,2)</f>
        <v>0</v>
      </c>
      <c r="K152" s="217" t="s">
        <v>1313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249</v>
      </c>
      <c r="AT152" s="226" t="s">
        <v>139</v>
      </c>
      <c r="AU152" s="226" t="s">
        <v>77</v>
      </c>
      <c r="AY152" s="20" t="s">
        <v>136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249</v>
      </c>
      <c r="BM152" s="226" t="s">
        <v>992</v>
      </c>
    </row>
    <row r="153" s="2" customFormat="1" ht="16.5" customHeight="1">
      <c r="A153" s="41"/>
      <c r="B153" s="42"/>
      <c r="C153" s="215" t="s">
        <v>684</v>
      </c>
      <c r="D153" s="215" t="s">
        <v>139</v>
      </c>
      <c r="E153" s="216" t="s">
        <v>1428</v>
      </c>
      <c r="F153" s="217" t="s">
        <v>1429</v>
      </c>
      <c r="G153" s="218" t="s">
        <v>284</v>
      </c>
      <c r="H153" s="219">
        <v>6</v>
      </c>
      <c r="I153" s="220"/>
      <c r="J153" s="221">
        <f>ROUND(I153*H153,2)</f>
        <v>0</v>
      </c>
      <c r="K153" s="217" t="s">
        <v>1313</v>
      </c>
      <c r="L153" s="47"/>
      <c r="M153" s="222" t="s">
        <v>19</v>
      </c>
      <c r="N153" s="223" t="s">
        <v>41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249</v>
      </c>
      <c r="AT153" s="226" t="s">
        <v>139</v>
      </c>
      <c r="AU153" s="226" t="s">
        <v>77</v>
      </c>
      <c r="AY153" s="20" t="s">
        <v>136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249</v>
      </c>
      <c r="BM153" s="226" t="s">
        <v>1014</v>
      </c>
    </row>
    <row r="154" s="2" customFormat="1" ht="16.5" customHeight="1">
      <c r="A154" s="41"/>
      <c r="B154" s="42"/>
      <c r="C154" s="215" t="s">
        <v>690</v>
      </c>
      <c r="D154" s="215" t="s">
        <v>139</v>
      </c>
      <c r="E154" s="216" t="s">
        <v>1430</v>
      </c>
      <c r="F154" s="217" t="s">
        <v>1431</v>
      </c>
      <c r="G154" s="218" t="s">
        <v>284</v>
      </c>
      <c r="H154" s="219">
        <v>4</v>
      </c>
      <c r="I154" s="220"/>
      <c r="J154" s="221">
        <f>ROUND(I154*H154,2)</f>
        <v>0</v>
      </c>
      <c r="K154" s="217" t="s">
        <v>1145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249</v>
      </c>
      <c r="AT154" s="226" t="s">
        <v>139</v>
      </c>
      <c r="AU154" s="226" t="s">
        <v>77</v>
      </c>
      <c r="AY154" s="20" t="s">
        <v>136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249</v>
      </c>
      <c r="BM154" s="226" t="s">
        <v>1029</v>
      </c>
    </row>
    <row r="155" s="2" customFormat="1" ht="16.5" customHeight="1">
      <c r="A155" s="41"/>
      <c r="B155" s="42"/>
      <c r="C155" s="215" t="s">
        <v>694</v>
      </c>
      <c r="D155" s="215" t="s">
        <v>139</v>
      </c>
      <c r="E155" s="216" t="s">
        <v>1432</v>
      </c>
      <c r="F155" s="217" t="s">
        <v>1433</v>
      </c>
      <c r="G155" s="218" t="s">
        <v>248</v>
      </c>
      <c r="H155" s="219">
        <v>1</v>
      </c>
      <c r="I155" s="220"/>
      <c r="J155" s="221">
        <f>ROUND(I155*H155,2)</f>
        <v>0</v>
      </c>
      <c r="K155" s="217" t="s">
        <v>1313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249</v>
      </c>
      <c r="AT155" s="226" t="s">
        <v>139</v>
      </c>
      <c r="AU155" s="226" t="s">
        <v>77</v>
      </c>
      <c r="AY155" s="20" t="s">
        <v>136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249</v>
      </c>
      <c r="BM155" s="226" t="s">
        <v>1041</v>
      </c>
    </row>
    <row r="156" s="2" customFormat="1" ht="16.5" customHeight="1">
      <c r="A156" s="41"/>
      <c r="B156" s="42"/>
      <c r="C156" s="215" t="s">
        <v>699</v>
      </c>
      <c r="D156" s="215" t="s">
        <v>139</v>
      </c>
      <c r="E156" s="216" t="s">
        <v>1434</v>
      </c>
      <c r="F156" s="217" t="s">
        <v>1435</v>
      </c>
      <c r="G156" s="218" t="s">
        <v>248</v>
      </c>
      <c r="H156" s="219">
        <v>3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249</v>
      </c>
      <c r="AT156" s="226" t="s">
        <v>139</v>
      </c>
      <c r="AU156" s="226" t="s">
        <v>77</v>
      </c>
      <c r="AY156" s="20" t="s">
        <v>136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249</v>
      </c>
      <c r="BM156" s="226" t="s">
        <v>1052</v>
      </c>
    </row>
    <row r="157" s="2" customFormat="1" ht="16.5" customHeight="1">
      <c r="A157" s="41"/>
      <c r="B157" s="42"/>
      <c r="C157" s="215" t="s">
        <v>703</v>
      </c>
      <c r="D157" s="215" t="s">
        <v>139</v>
      </c>
      <c r="E157" s="216" t="s">
        <v>1436</v>
      </c>
      <c r="F157" s="217" t="s">
        <v>1437</v>
      </c>
      <c r="G157" s="218" t="s">
        <v>248</v>
      </c>
      <c r="H157" s="219">
        <v>2</v>
      </c>
      <c r="I157" s="220"/>
      <c r="J157" s="221">
        <f>ROUND(I157*H157,2)</f>
        <v>0</v>
      </c>
      <c r="K157" s="217" t="s">
        <v>1313</v>
      </c>
      <c r="L157" s="47"/>
      <c r="M157" s="222" t="s">
        <v>19</v>
      </c>
      <c r="N157" s="223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249</v>
      </c>
      <c r="AT157" s="226" t="s">
        <v>139</v>
      </c>
      <c r="AU157" s="226" t="s">
        <v>77</v>
      </c>
      <c r="AY157" s="20" t="s">
        <v>136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249</v>
      </c>
      <c r="BM157" s="226" t="s">
        <v>1090</v>
      </c>
    </row>
    <row r="158" s="2" customFormat="1" ht="16.5" customHeight="1">
      <c r="A158" s="41"/>
      <c r="B158" s="42"/>
      <c r="C158" s="215" t="s">
        <v>709</v>
      </c>
      <c r="D158" s="215" t="s">
        <v>139</v>
      </c>
      <c r="E158" s="216" t="s">
        <v>1438</v>
      </c>
      <c r="F158" s="217" t="s">
        <v>1439</v>
      </c>
      <c r="G158" s="218" t="s">
        <v>248</v>
      </c>
      <c r="H158" s="219">
        <v>1</v>
      </c>
      <c r="I158" s="220"/>
      <c r="J158" s="221">
        <f>ROUND(I158*H158,2)</f>
        <v>0</v>
      </c>
      <c r="K158" s="217" t="s">
        <v>1313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249</v>
      </c>
      <c r="AT158" s="226" t="s">
        <v>139</v>
      </c>
      <c r="AU158" s="226" t="s">
        <v>77</v>
      </c>
      <c r="AY158" s="20" t="s">
        <v>136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249</v>
      </c>
      <c r="BM158" s="226" t="s">
        <v>1258</v>
      </c>
    </row>
    <row r="159" s="2" customFormat="1" ht="16.5" customHeight="1">
      <c r="A159" s="41"/>
      <c r="B159" s="42"/>
      <c r="C159" s="215" t="s">
        <v>714</v>
      </c>
      <c r="D159" s="215" t="s">
        <v>139</v>
      </c>
      <c r="E159" s="216" t="s">
        <v>1440</v>
      </c>
      <c r="F159" s="217" t="s">
        <v>1441</v>
      </c>
      <c r="G159" s="218" t="s">
        <v>284</v>
      </c>
      <c r="H159" s="219">
        <v>3</v>
      </c>
      <c r="I159" s="220"/>
      <c r="J159" s="221">
        <f>ROUND(I159*H159,2)</f>
        <v>0</v>
      </c>
      <c r="K159" s="217" t="s">
        <v>1145</v>
      </c>
      <c r="L159" s="47"/>
      <c r="M159" s="222" t="s">
        <v>19</v>
      </c>
      <c r="N159" s="223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249</v>
      </c>
      <c r="AT159" s="226" t="s">
        <v>139</v>
      </c>
      <c r="AU159" s="226" t="s">
        <v>77</v>
      </c>
      <c r="AY159" s="20" t="s">
        <v>136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249</v>
      </c>
      <c r="BM159" s="226" t="s">
        <v>1261</v>
      </c>
    </row>
    <row r="160" s="2" customFormat="1" ht="16.5" customHeight="1">
      <c r="A160" s="41"/>
      <c r="B160" s="42"/>
      <c r="C160" s="215" t="s">
        <v>720</v>
      </c>
      <c r="D160" s="215" t="s">
        <v>139</v>
      </c>
      <c r="E160" s="216" t="s">
        <v>1442</v>
      </c>
      <c r="F160" s="217" t="s">
        <v>1443</v>
      </c>
      <c r="G160" s="218" t="s">
        <v>248</v>
      </c>
      <c r="H160" s="219">
        <v>6</v>
      </c>
      <c r="I160" s="220"/>
      <c r="J160" s="221">
        <f>ROUND(I160*H160,2)</f>
        <v>0</v>
      </c>
      <c r="K160" s="217" t="s">
        <v>1145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249</v>
      </c>
      <c r="AT160" s="226" t="s">
        <v>139</v>
      </c>
      <c r="AU160" s="226" t="s">
        <v>77</v>
      </c>
      <c r="AY160" s="20" t="s">
        <v>136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249</v>
      </c>
      <c r="BM160" s="226" t="s">
        <v>1263</v>
      </c>
    </row>
    <row r="161" s="2" customFormat="1" ht="16.5" customHeight="1">
      <c r="A161" s="41"/>
      <c r="B161" s="42"/>
      <c r="C161" s="215" t="s">
        <v>724</v>
      </c>
      <c r="D161" s="215" t="s">
        <v>139</v>
      </c>
      <c r="E161" s="216" t="s">
        <v>1444</v>
      </c>
      <c r="F161" s="217" t="s">
        <v>1445</v>
      </c>
      <c r="G161" s="218" t="s">
        <v>284</v>
      </c>
      <c r="H161" s="219">
        <v>6</v>
      </c>
      <c r="I161" s="220"/>
      <c r="J161" s="221">
        <f>ROUND(I161*H161,2)</f>
        <v>0</v>
      </c>
      <c r="K161" s="217" t="s">
        <v>1313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249</v>
      </c>
      <c r="AT161" s="226" t="s">
        <v>139</v>
      </c>
      <c r="AU161" s="226" t="s">
        <v>77</v>
      </c>
      <c r="AY161" s="20" t="s">
        <v>136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249</v>
      </c>
      <c r="BM161" s="226" t="s">
        <v>1265</v>
      </c>
    </row>
    <row r="162" s="2" customFormat="1" ht="16.5" customHeight="1">
      <c r="A162" s="41"/>
      <c r="B162" s="42"/>
      <c r="C162" s="215" t="s">
        <v>731</v>
      </c>
      <c r="D162" s="215" t="s">
        <v>139</v>
      </c>
      <c r="E162" s="216" t="s">
        <v>1446</v>
      </c>
      <c r="F162" s="217" t="s">
        <v>1447</v>
      </c>
      <c r="G162" s="218" t="s">
        <v>284</v>
      </c>
      <c r="H162" s="219">
        <v>6</v>
      </c>
      <c r="I162" s="220"/>
      <c r="J162" s="221">
        <f>ROUND(I162*H162,2)</f>
        <v>0</v>
      </c>
      <c r="K162" s="217" t="s">
        <v>1313</v>
      </c>
      <c r="L162" s="47"/>
      <c r="M162" s="222" t="s">
        <v>19</v>
      </c>
      <c r="N162" s="223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249</v>
      </c>
      <c r="AT162" s="226" t="s">
        <v>139</v>
      </c>
      <c r="AU162" s="226" t="s">
        <v>77</v>
      </c>
      <c r="AY162" s="20" t="s">
        <v>136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249</v>
      </c>
      <c r="BM162" s="226" t="s">
        <v>1275</v>
      </c>
    </row>
    <row r="163" s="2" customFormat="1" ht="16.5" customHeight="1">
      <c r="A163" s="41"/>
      <c r="B163" s="42"/>
      <c r="C163" s="215" t="s">
        <v>735</v>
      </c>
      <c r="D163" s="215" t="s">
        <v>139</v>
      </c>
      <c r="E163" s="216" t="s">
        <v>1448</v>
      </c>
      <c r="F163" s="217" t="s">
        <v>1449</v>
      </c>
      <c r="G163" s="218" t="s">
        <v>284</v>
      </c>
      <c r="H163" s="219">
        <v>6</v>
      </c>
      <c r="I163" s="220"/>
      <c r="J163" s="221">
        <f>ROUND(I163*H163,2)</f>
        <v>0</v>
      </c>
      <c r="K163" s="217" t="s">
        <v>1313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249</v>
      </c>
      <c r="AT163" s="226" t="s">
        <v>139</v>
      </c>
      <c r="AU163" s="226" t="s">
        <v>77</v>
      </c>
      <c r="AY163" s="20" t="s">
        <v>136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249</v>
      </c>
      <c r="BM163" s="226" t="s">
        <v>1280</v>
      </c>
    </row>
    <row r="164" s="2" customFormat="1" ht="16.5" customHeight="1">
      <c r="A164" s="41"/>
      <c r="B164" s="42"/>
      <c r="C164" s="215" t="s">
        <v>740</v>
      </c>
      <c r="D164" s="215" t="s">
        <v>139</v>
      </c>
      <c r="E164" s="216" t="s">
        <v>1450</v>
      </c>
      <c r="F164" s="217" t="s">
        <v>1451</v>
      </c>
      <c r="G164" s="218" t="s">
        <v>284</v>
      </c>
      <c r="H164" s="219">
        <v>6</v>
      </c>
      <c r="I164" s="220"/>
      <c r="J164" s="221">
        <f>ROUND(I164*H164,2)</f>
        <v>0</v>
      </c>
      <c r="K164" s="217" t="s">
        <v>1313</v>
      </c>
      <c r="L164" s="47"/>
      <c r="M164" s="222" t="s">
        <v>19</v>
      </c>
      <c r="N164" s="223" t="s">
        <v>41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249</v>
      </c>
      <c r="AT164" s="226" t="s">
        <v>139</v>
      </c>
      <c r="AU164" s="226" t="s">
        <v>77</v>
      </c>
      <c r="AY164" s="20" t="s">
        <v>136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249</v>
      </c>
      <c r="BM164" s="226" t="s">
        <v>1284</v>
      </c>
    </row>
    <row r="165" s="2" customFormat="1" ht="16.5" customHeight="1">
      <c r="A165" s="41"/>
      <c r="B165" s="42"/>
      <c r="C165" s="215" t="s">
        <v>744</v>
      </c>
      <c r="D165" s="215" t="s">
        <v>139</v>
      </c>
      <c r="E165" s="216" t="s">
        <v>1452</v>
      </c>
      <c r="F165" s="217" t="s">
        <v>1453</v>
      </c>
      <c r="G165" s="218" t="s">
        <v>248</v>
      </c>
      <c r="H165" s="219">
        <v>19</v>
      </c>
      <c r="I165" s="220"/>
      <c r="J165" s="221">
        <f>ROUND(I165*H165,2)</f>
        <v>0</v>
      </c>
      <c r="K165" s="217" t="s">
        <v>1313</v>
      </c>
      <c r="L165" s="47"/>
      <c r="M165" s="222" t="s">
        <v>19</v>
      </c>
      <c r="N165" s="223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249</v>
      </c>
      <c r="AT165" s="226" t="s">
        <v>139</v>
      </c>
      <c r="AU165" s="226" t="s">
        <v>77</v>
      </c>
      <c r="AY165" s="20" t="s">
        <v>136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249</v>
      </c>
      <c r="BM165" s="226" t="s">
        <v>1288</v>
      </c>
    </row>
    <row r="166" s="2" customFormat="1" ht="16.5" customHeight="1">
      <c r="A166" s="41"/>
      <c r="B166" s="42"/>
      <c r="C166" s="215" t="s">
        <v>750</v>
      </c>
      <c r="D166" s="215" t="s">
        <v>139</v>
      </c>
      <c r="E166" s="216" t="s">
        <v>1454</v>
      </c>
      <c r="F166" s="217" t="s">
        <v>1455</v>
      </c>
      <c r="G166" s="218" t="s">
        <v>248</v>
      </c>
      <c r="H166" s="219">
        <v>19</v>
      </c>
      <c r="I166" s="220"/>
      <c r="J166" s="221">
        <f>ROUND(I166*H166,2)</f>
        <v>0</v>
      </c>
      <c r="K166" s="217" t="s">
        <v>1313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249</v>
      </c>
      <c r="AT166" s="226" t="s">
        <v>139</v>
      </c>
      <c r="AU166" s="226" t="s">
        <v>77</v>
      </c>
      <c r="AY166" s="20" t="s">
        <v>136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249</v>
      </c>
      <c r="BM166" s="226" t="s">
        <v>1292</v>
      </c>
    </row>
    <row r="167" s="2" customFormat="1" ht="16.5" customHeight="1">
      <c r="A167" s="41"/>
      <c r="B167" s="42"/>
      <c r="C167" s="215" t="s">
        <v>755</v>
      </c>
      <c r="D167" s="215" t="s">
        <v>139</v>
      </c>
      <c r="E167" s="216" t="s">
        <v>1456</v>
      </c>
      <c r="F167" s="217" t="s">
        <v>1457</v>
      </c>
      <c r="G167" s="218" t="s">
        <v>284</v>
      </c>
      <c r="H167" s="219">
        <v>1</v>
      </c>
      <c r="I167" s="220"/>
      <c r="J167" s="221">
        <f>ROUND(I167*H167,2)</f>
        <v>0</v>
      </c>
      <c r="K167" s="217" t="s">
        <v>1145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249</v>
      </c>
      <c r="AT167" s="226" t="s">
        <v>139</v>
      </c>
      <c r="AU167" s="226" t="s">
        <v>77</v>
      </c>
      <c r="AY167" s="20" t="s">
        <v>136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249</v>
      </c>
      <c r="BM167" s="226" t="s">
        <v>1296</v>
      </c>
    </row>
    <row r="168" s="2" customFormat="1" ht="16.5" customHeight="1">
      <c r="A168" s="41"/>
      <c r="B168" s="42"/>
      <c r="C168" s="215" t="s">
        <v>759</v>
      </c>
      <c r="D168" s="215" t="s">
        <v>139</v>
      </c>
      <c r="E168" s="216" t="s">
        <v>1458</v>
      </c>
      <c r="F168" s="217" t="s">
        <v>1459</v>
      </c>
      <c r="G168" s="218" t="s">
        <v>284</v>
      </c>
      <c r="H168" s="219">
        <v>1</v>
      </c>
      <c r="I168" s="220"/>
      <c r="J168" s="221">
        <f>ROUND(I168*H168,2)</f>
        <v>0</v>
      </c>
      <c r="K168" s="217" t="s">
        <v>1145</v>
      </c>
      <c r="L168" s="47"/>
      <c r="M168" s="222" t="s">
        <v>19</v>
      </c>
      <c r="N168" s="223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249</v>
      </c>
      <c r="AT168" s="226" t="s">
        <v>139</v>
      </c>
      <c r="AU168" s="226" t="s">
        <v>77</v>
      </c>
      <c r="AY168" s="20" t="s">
        <v>136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249</v>
      </c>
      <c r="BM168" s="226" t="s">
        <v>1300</v>
      </c>
    </row>
    <row r="169" s="2" customFormat="1" ht="16.5" customHeight="1">
      <c r="A169" s="41"/>
      <c r="B169" s="42"/>
      <c r="C169" s="215" t="s">
        <v>765</v>
      </c>
      <c r="D169" s="215" t="s">
        <v>139</v>
      </c>
      <c r="E169" s="216" t="s">
        <v>1460</v>
      </c>
      <c r="F169" s="217" t="s">
        <v>1461</v>
      </c>
      <c r="G169" s="218" t="s">
        <v>284</v>
      </c>
      <c r="H169" s="219">
        <v>1</v>
      </c>
      <c r="I169" s="220"/>
      <c r="J169" s="221">
        <f>ROUND(I169*H169,2)</f>
        <v>0</v>
      </c>
      <c r="K169" s="217" t="s">
        <v>1313</v>
      </c>
      <c r="L169" s="47"/>
      <c r="M169" s="222" t="s">
        <v>19</v>
      </c>
      <c r="N169" s="223" t="s">
        <v>41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249</v>
      </c>
      <c r="AT169" s="226" t="s">
        <v>139</v>
      </c>
      <c r="AU169" s="226" t="s">
        <v>77</v>
      </c>
      <c r="AY169" s="20" t="s">
        <v>136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249</v>
      </c>
      <c r="BM169" s="226" t="s">
        <v>1462</v>
      </c>
    </row>
    <row r="170" s="2" customFormat="1" ht="16.5" customHeight="1">
      <c r="A170" s="41"/>
      <c r="B170" s="42"/>
      <c r="C170" s="215" t="s">
        <v>770</v>
      </c>
      <c r="D170" s="215" t="s">
        <v>139</v>
      </c>
      <c r="E170" s="216" t="s">
        <v>1463</v>
      </c>
      <c r="F170" s="217" t="s">
        <v>1464</v>
      </c>
      <c r="G170" s="218" t="s">
        <v>284</v>
      </c>
      <c r="H170" s="219">
        <v>1</v>
      </c>
      <c r="I170" s="220"/>
      <c r="J170" s="221">
        <f>ROUND(I170*H170,2)</f>
        <v>0</v>
      </c>
      <c r="K170" s="217" t="s">
        <v>1313</v>
      </c>
      <c r="L170" s="47"/>
      <c r="M170" s="222" t="s">
        <v>19</v>
      </c>
      <c r="N170" s="223" t="s">
        <v>41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249</v>
      </c>
      <c r="AT170" s="226" t="s">
        <v>139</v>
      </c>
      <c r="AU170" s="226" t="s">
        <v>77</v>
      </c>
      <c r="AY170" s="20" t="s">
        <v>136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249</v>
      </c>
      <c r="BM170" s="226" t="s">
        <v>1465</v>
      </c>
    </row>
    <row r="171" s="2" customFormat="1" ht="16.5" customHeight="1">
      <c r="A171" s="41"/>
      <c r="B171" s="42"/>
      <c r="C171" s="215" t="s">
        <v>776</v>
      </c>
      <c r="D171" s="215" t="s">
        <v>139</v>
      </c>
      <c r="E171" s="216" t="s">
        <v>1466</v>
      </c>
      <c r="F171" s="217" t="s">
        <v>1467</v>
      </c>
      <c r="G171" s="218" t="s">
        <v>284</v>
      </c>
      <c r="H171" s="219">
        <v>2</v>
      </c>
      <c r="I171" s="220"/>
      <c r="J171" s="221">
        <f>ROUND(I171*H171,2)</f>
        <v>0</v>
      </c>
      <c r="K171" s="217" t="s">
        <v>1313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249</v>
      </c>
      <c r="AT171" s="226" t="s">
        <v>139</v>
      </c>
      <c r="AU171" s="226" t="s">
        <v>77</v>
      </c>
      <c r="AY171" s="20" t="s">
        <v>136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249</v>
      </c>
      <c r="BM171" s="226" t="s">
        <v>1468</v>
      </c>
    </row>
    <row r="172" s="2" customFormat="1" ht="16.5" customHeight="1">
      <c r="A172" s="41"/>
      <c r="B172" s="42"/>
      <c r="C172" s="215" t="s">
        <v>783</v>
      </c>
      <c r="D172" s="215" t="s">
        <v>139</v>
      </c>
      <c r="E172" s="216" t="s">
        <v>1469</v>
      </c>
      <c r="F172" s="217" t="s">
        <v>1470</v>
      </c>
      <c r="G172" s="218" t="s">
        <v>284</v>
      </c>
      <c r="H172" s="219">
        <v>2</v>
      </c>
      <c r="I172" s="220"/>
      <c r="J172" s="221">
        <f>ROUND(I172*H172,2)</f>
        <v>0</v>
      </c>
      <c r="K172" s="217" t="s">
        <v>1313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249</v>
      </c>
      <c r="AT172" s="226" t="s">
        <v>139</v>
      </c>
      <c r="AU172" s="226" t="s">
        <v>77</v>
      </c>
      <c r="AY172" s="20" t="s">
        <v>136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249</v>
      </c>
      <c r="BM172" s="226" t="s">
        <v>1471</v>
      </c>
    </row>
    <row r="173" s="2" customFormat="1" ht="16.5" customHeight="1">
      <c r="A173" s="41"/>
      <c r="B173" s="42"/>
      <c r="C173" s="215" t="s">
        <v>788</v>
      </c>
      <c r="D173" s="215" t="s">
        <v>139</v>
      </c>
      <c r="E173" s="216" t="s">
        <v>1472</v>
      </c>
      <c r="F173" s="217" t="s">
        <v>1473</v>
      </c>
      <c r="G173" s="218" t="s">
        <v>248</v>
      </c>
      <c r="H173" s="219">
        <v>2</v>
      </c>
      <c r="I173" s="220"/>
      <c r="J173" s="221">
        <f>ROUND(I173*H173,2)</f>
        <v>0</v>
      </c>
      <c r="K173" s="217" t="s">
        <v>1313</v>
      </c>
      <c r="L173" s="47"/>
      <c r="M173" s="222" t="s">
        <v>19</v>
      </c>
      <c r="N173" s="223" t="s">
        <v>41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249</v>
      </c>
      <c r="AT173" s="226" t="s">
        <v>139</v>
      </c>
      <c r="AU173" s="226" t="s">
        <v>77</v>
      </c>
      <c r="AY173" s="20" t="s">
        <v>136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249</v>
      </c>
      <c r="BM173" s="226" t="s">
        <v>1474</v>
      </c>
    </row>
    <row r="174" s="2" customFormat="1" ht="16.5" customHeight="1">
      <c r="A174" s="41"/>
      <c r="B174" s="42"/>
      <c r="C174" s="215" t="s">
        <v>792</v>
      </c>
      <c r="D174" s="215" t="s">
        <v>139</v>
      </c>
      <c r="E174" s="216" t="s">
        <v>1475</v>
      </c>
      <c r="F174" s="217" t="s">
        <v>1476</v>
      </c>
      <c r="G174" s="218" t="s">
        <v>1133</v>
      </c>
      <c r="H174" s="219">
        <v>2</v>
      </c>
      <c r="I174" s="220"/>
      <c r="J174" s="221">
        <f>ROUND(I174*H174,2)</f>
        <v>0</v>
      </c>
      <c r="K174" s="217" t="s">
        <v>1145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249</v>
      </c>
      <c r="AT174" s="226" t="s">
        <v>139</v>
      </c>
      <c r="AU174" s="226" t="s">
        <v>77</v>
      </c>
      <c r="AY174" s="20" t="s">
        <v>136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249</v>
      </c>
      <c r="BM174" s="226" t="s">
        <v>1477</v>
      </c>
    </row>
    <row r="175" s="2" customFormat="1" ht="16.5" customHeight="1">
      <c r="A175" s="41"/>
      <c r="B175" s="42"/>
      <c r="C175" s="215" t="s">
        <v>797</v>
      </c>
      <c r="D175" s="215" t="s">
        <v>139</v>
      </c>
      <c r="E175" s="216" t="s">
        <v>1478</v>
      </c>
      <c r="F175" s="217" t="s">
        <v>1479</v>
      </c>
      <c r="G175" s="218" t="s">
        <v>284</v>
      </c>
      <c r="H175" s="219">
        <v>2</v>
      </c>
      <c r="I175" s="220"/>
      <c r="J175" s="221">
        <f>ROUND(I175*H175,2)</f>
        <v>0</v>
      </c>
      <c r="K175" s="217" t="s">
        <v>1313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249</v>
      </c>
      <c r="AT175" s="226" t="s">
        <v>139</v>
      </c>
      <c r="AU175" s="226" t="s">
        <v>77</v>
      </c>
      <c r="AY175" s="20" t="s">
        <v>136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249</v>
      </c>
      <c r="BM175" s="226" t="s">
        <v>1480</v>
      </c>
    </row>
    <row r="176" s="2" customFormat="1" ht="16.5" customHeight="1">
      <c r="A176" s="41"/>
      <c r="B176" s="42"/>
      <c r="C176" s="215" t="s">
        <v>802</v>
      </c>
      <c r="D176" s="215" t="s">
        <v>139</v>
      </c>
      <c r="E176" s="216" t="s">
        <v>1481</v>
      </c>
      <c r="F176" s="217" t="s">
        <v>1482</v>
      </c>
      <c r="G176" s="218" t="s">
        <v>248</v>
      </c>
      <c r="H176" s="219">
        <v>2</v>
      </c>
      <c r="I176" s="220"/>
      <c r="J176" s="221">
        <f>ROUND(I176*H176,2)</f>
        <v>0</v>
      </c>
      <c r="K176" s="217" t="s">
        <v>1313</v>
      </c>
      <c r="L176" s="47"/>
      <c r="M176" s="222" t="s">
        <v>19</v>
      </c>
      <c r="N176" s="223" t="s">
        <v>41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249</v>
      </c>
      <c r="AT176" s="226" t="s">
        <v>139</v>
      </c>
      <c r="AU176" s="226" t="s">
        <v>77</v>
      </c>
      <c r="AY176" s="20" t="s">
        <v>136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249</v>
      </c>
      <c r="BM176" s="226" t="s">
        <v>1483</v>
      </c>
    </row>
    <row r="177" s="2" customFormat="1" ht="16.5" customHeight="1">
      <c r="A177" s="41"/>
      <c r="B177" s="42"/>
      <c r="C177" s="215" t="s">
        <v>807</v>
      </c>
      <c r="D177" s="215" t="s">
        <v>139</v>
      </c>
      <c r="E177" s="216" t="s">
        <v>1484</v>
      </c>
      <c r="F177" s="217" t="s">
        <v>1485</v>
      </c>
      <c r="G177" s="218" t="s">
        <v>248</v>
      </c>
      <c r="H177" s="219">
        <v>2</v>
      </c>
      <c r="I177" s="220"/>
      <c r="J177" s="221">
        <f>ROUND(I177*H177,2)</f>
        <v>0</v>
      </c>
      <c r="K177" s="217" t="s">
        <v>1313</v>
      </c>
      <c r="L177" s="47"/>
      <c r="M177" s="222" t="s">
        <v>19</v>
      </c>
      <c r="N177" s="223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249</v>
      </c>
      <c r="AT177" s="226" t="s">
        <v>139</v>
      </c>
      <c r="AU177" s="226" t="s">
        <v>77</v>
      </c>
      <c r="AY177" s="20" t="s">
        <v>136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249</v>
      </c>
      <c r="BM177" s="226" t="s">
        <v>1486</v>
      </c>
    </row>
    <row r="178" s="2" customFormat="1" ht="16.5" customHeight="1">
      <c r="A178" s="41"/>
      <c r="B178" s="42"/>
      <c r="C178" s="215" t="s">
        <v>812</v>
      </c>
      <c r="D178" s="215" t="s">
        <v>139</v>
      </c>
      <c r="E178" s="216" t="s">
        <v>1487</v>
      </c>
      <c r="F178" s="217" t="s">
        <v>1488</v>
      </c>
      <c r="G178" s="218" t="s">
        <v>248</v>
      </c>
      <c r="H178" s="219">
        <v>1</v>
      </c>
      <c r="I178" s="220"/>
      <c r="J178" s="221">
        <f>ROUND(I178*H178,2)</f>
        <v>0</v>
      </c>
      <c r="K178" s="217" t="s">
        <v>1313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249</v>
      </c>
      <c r="AT178" s="226" t="s">
        <v>139</v>
      </c>
      <c r="AU178" s="226" t="s">
        <v>77</v>
      </c>
      <c r="AY178" s="20" t="s">
        <v>136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249</v>
      </c>
      <c r="BM178" s="226" t="s">
        <v>1489</v>
      </c>
    </row>
    <row r="179" s="2" customFormat="1" ht="16.5" customHeight="1">
      <c r="A179" s="41"/>
      <c r="B179" s="42"/>
      <c r="C179" s="215" t="s">
        <v>818</v>
      </c>
      <c r="D179" s="215" t="s">
        <v>139</v>
      </c>
      <c r="E179" s="216" t="s">
        <v>1490</v>
      </c>
      <c r="F179" s="217" t="s">
        <v>1491</v>
      </c>
      <c r="G179" s="218" t="s">
        <v>284</v>
      </c>
      <c r="H179" s="219">
        <v>4</v>
      </c>
      <c r="I179" s="220"/>
      <c r="J179" s="221">
        <f>ROUND(I179*H179,2)</f>
        <v>0</v>
      </c>
      <c r="K179" s="217" t="s">
        <v>1313</v>
      </c>
      <c r="L179" s="47"/>
      <c r="M179" s="222" t="s">
        <v>19</v>
      </c>
      <c r="N179" s="223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249</v>
      </c>
      <c r="AT179" s="226" t="s">
        <v>139</v>
      </c>
      <c r="AU179" s="226" t="s">
        <v>77</v>
      </c>
      <c r="AY179" s="20" t="s">
        <v>136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249</v>
      </c>
      <c r="BM179" s="226" t="s">
        <v>1492</v>
      </c>
    </row>
    <row r="180" s="2" customFormat="1" ht="16.5" customHeight="1">
      <c r="A180" s="41"/>
      <c r="B180" s="42"/>
      <c r="C180" s="215" t="s">
        <v>823</v>
      </c>
      <c r="D180" s="215" t="s">
        <v>139</v>
      </c>
      <c r="E180" s="216" t="s">
        <v>1493</v>
      </c>
      <c r="F180" s="217" t="s">
        <v>1494</v>
      </c>
      <c r="G180" s="218" t="s">
        <v>248</v>
      </c>
      <c r="H180" s="219">
        <v>1</v>
      </c>
      <c r="I180" s="220"/>
      <c r="J180" s="221">
        <f>ROUND(I180*H180,2)</f>
        <v>0</v>
      </c>
      <c r="K180" s="217" t="s">
        <v>1313</v>
      </c>
      <c r="L180" s="47"/>
      <c r="M180" s="222" t="s">
        <v>19</v>
      </c>
      <c r="N180" s="223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249</v>
      </c>
      <c r="AT180" s="226" t="s">
        <v>139</v>
      </c>
      <c r="AU180" s="226" t="s">
        <v>77</v>
      </c>
      <c r="AY180" s="20" t="s">
        <v>136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249</v>
      </c>
      <c r="BM180" s="226" t="s">
        <v>1495</v>
      </c>
    </row>
    <row r="181" s="2" customFormat="1" ht="16.5" customHeight="1">
      <c r="A181" s="41"/>
      <c r="B181" s="42"/>
      <c r="C181" s="215" t="s">
        <v>829</v>
      </c>
      <c r="D181" s="215" t="s">
        <v>139</v>
      </c>
      <c r="E181" s="216" t="s">
        <v>1496</v>
      </c>
      <c r="F181" s="217" t="s">
        <v>1497</v>
      </c>
      <c r="G181" s="218" t="s">
        <v>248</v>
      </c>
      <c r="H181" s="219">
        <v>1</v>
      </c>
      <c r="I181" s="220"/>
      <c r="J181" s="221">
        <f>ROUND(I181*H181,2)</f>
        <v>0</v>
      </c>
      <c r="K181" s="217" t="s">
        <v>1313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249</v>
      </c>
      <c r="AT181" s="226" t="s">
        <v>139</v>
      </c>
      <c r="AU181" s="226" t="s">
        <v>77</v>
      </c>
      <c r="AY181" s="20" t="s">
        <v>136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249</v>
      </c>
      <c r="BM181" s="226" t="s">
        <v>1498</v>
      </c>
    </row>
    <row r="182" s="2" customFormat="1" ht="16.5" customHeight="1">
      <c r="A182" s="41"/>
      <c r="B182" s="42"/>
      <c r="C182" s="215" t="s">
        <v>832</v>
      </c>
      <c r="D182" s="215" t="s">
        <v>139</v>
      </c>
      <c r="E182" s="216" t="s">
        <v>1499</v>
      </c>
      <c r="F182" s="217" t="s">
        <v>1500</v>
      </c>
      <c r="G182" s="218" t="s">
        <v>248</v>
      </c>
      <c r="H182" s="219">
        <v>3</v>
      </c>
      <c r="I182" s="220"/>
      <c r="J182" s="221">
        <f>ROUND(I182*H182,2)</f>
        <v>0</v>
      </c>
      <c r="K182" s="217" t="s">
        <v>1313</v>
      </c>
      <c r="L182" s="47"/>
      <c r="M182" s="222" t="s">
        <v>19</v>
      </c>
      <c r="N182" s="223" t="s">
        <v>41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249</v>
      </c>
      <c r="AT182" s="226" t="s">
        <v>139</v>
      </c>
      <c r="AU182" s="226" t="s">
        <v>77</v>
      </c>
      <c r="AY182" s="20" t="s">
        <v>136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249</v>
      </c>
      <c r="BM182" s="226" t="s">
        <v>1501</v>
      </c>
    </row>
    <row r="183" s="2" customFormat="1" ht="16.5" customHeight="1">
      <c r="A183" s="41"/>
      <c r="B183" s="42"/>
      <c r="C183" s="215" t="s">
        <v>838</v>
      </c>
      <c r="D183" s="215" t="s">
        <v>139</v>
      </c>
      <c r="E183" s="216" t="s">
        <v>1502</v>
      </c>
      <c r="F183" s="217" t="s">
        <v>1503</v>
      </c>
      <c r="G183" s="218" t="s">
        <v>221</v>
      </c>
      <c r="H183" s="219">
        <v>1</v>
      </c>
      <c r="I183" s="220"/>
      <c r="J183" s="221">
        <f>ROUND(I183*H183,2)</f>
        <v>0</v>
      </c>
      <c r="K183" s="217" t="s">
        <v>1313</v>
      </c>
      <c r="L183" s="47"/>
      <c r="M183" s="222" t="s">
        <v>19</v>
      </c>
      <c r="N183" s="223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249</v>
      </c>
      <c r="AT183" s="226" t="s">
        <v>139</v>
      </c>
      <c r="AU183" s="226" t="s">
        <v>77</v>
      </c>
      <c r="AY183" s="20" t="s">
        <v>136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249</v>
      </c>
      <c r="BM183" s="226" t="s">
        <v>1504</v>
      </c>
    </row>
    <row r="184" s="2" customFormat="1" ht="16.5" customHeight="1">
      <c r="A184" s="41"/>
      <c r="B184" s="42"/>
      <c r="C184" s="215" t="s">
        <v>849</v>
      </c>
      <c r="D184" s="215" t="s">
        <v>139</v>
      </c>
      <c r="E184" s="216" t="s">
        <v>1505</v>
      </c>
      <c r="F184" s="217" t="s">
        <v>1506</v>
      </c>
      <c r="G184" s="218" t="s">
        <v>1368</v>
      </c>
      <c r="H184" s="294"/>
      <c r="I184" s="220"/>
      <c r="J184" s="221">
        <f>ROUND(I184*H184,2)</f>
        <v>0</v>
      </c>
      <c r="K184" s="217" t="s">
        <v>1313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249</v>
      </c>
      <c r="AT184" s="226" t="s">
        <v>139</v>
      </c>
      <c r="AU184" s="226" t="s">
        <v>77</v>
      </c>
      <c r="AY184" s="20" t="s">
        <v>136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249</v>
      </c>
      <c r="BM184" s="226" t="s">
        <v>1507</v>
      </c>
    </row>
    <row r="185" s="12" customFormat="1" ht="25.92" customHeight="1">
      <c r="A185" s="12"/>
      <c r="B185" s="199"/>
      <c r="C185" s="200"/>
      <c r="D185" s="201" t="s">
        <v>69</v>
      </c>
      <c r="E185" s="202" t="s">
        <v>1508</v>
      </c>
      <c r="F185" s="202" t="s">
        <v>1509</v>
      </c>
      <c r="G185" s="200"/>
      <c r="H185" s="200"/>
      <c r="I185" s="203"/>
      <c r="J185" s="204">
        <f>BK185</f>
        <v>0</v>
      </c>
      <c r="K185" s="200"/>
      <c r="L185" s="205"/>
      <c r="M185" s="295"/>
      <c r="N185" s="296"/>
      <c r="O185" s="296"/>
      <c r="P185" s="297">
        <v>0</v>
      </c>
      <c r="Q185" s="296"/>
      <c r="R185" s="297">
        <v>0</v>
      </c>
      <c r="S185" s="296"/>
      <c r="T185" s="298"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77</v>
      </c>
      <c r="AT185" s="211" t="s">
        <v>69</v>
      </c>
      <c r="AU185" s="211" t="s">
        <v>70</v>
      </c>
      <c r="AY185" s="210" t="s">
        <v>136</v>
      </c>
      <c r="BK185" s="212">
        <v>0</v>
      </c>
    </row>
    <row r="186" s="2" customFormat="1" ht="6.96" customHeight="1">
      <c r="A186" s="41"/>
      <c r="B186" s="62"/>
      <c r="C186" s="63"/>
      <c r="D186" s="63"/>
      <c r="E186" s="63"/>
      <c r="F186" s="63"/>
      <c r="G186" s="63"/>
      <c r="H186" s="63"/>
      <c r="I186" s="63"/>
      <c r="J186" s="63"/>
      <c r="K186" s="63"/>
      <c r="L186" s="47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uD7UiAsOHyv8ev6O0v/enlOM5rVLKiJWLzf5w2DsYEeJQqlMSuxA7GtVkCI1y2cQM2PjrOGZyyO/TVJfKfjhmA==" hashValue="vwsqIrjQX7gHY2V4Yxcf9Kic3ITkfqQi3BeADJqMc6iisFsd3ZoA36Nwoc81M/Sci5/AmdVaiDu3rgs5aydg7w==" algorithmName="SHA-512" password="CC51"/>
  <autoFilter ref="C91:K1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Dětská skupina Sovadinova</v>
      </c>
      <c r="F7" s="145"/>
      <c r="G7" s="145"/>
      <c r="H7" s="145"/>
      <c r="L7" s="23"/>
    </row>
    <row r="8" s="1" customFormat="1" ht="12" customHeight="1">
      <c r="B8" s="23"/>
      <c r="D8" s="145" t="s">
        <v>101</v>
      </c>
      <c r="L8" s="23"/>
    </row>
    <row r="9" s="2" customFormat="1" ht="16.5" customHeight="1">
      <c r="A9" s="41"/>
      <c r="B9" s="47"/>
      <c r="C9" s="41"/>
      <c r="D9" s="41"/>
      <c r="E9" s="146" t="s">
        <v>102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1510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27</v>
      </c>
      <c r="G14" s="41"/>
      <c r="H14" s="41"/>
      <c r="I14" s="145" t="s">
        <v>23</v>
      </c>
      <c r="J14" s="149" t="str">
        <f>'Rekapitulace stavby'!AN8</f>
        <v>26. 3. 2024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ROUND((SUM(BE89:BE125)),  2)</f>
        <v>0</v>
      </c>
      <c r="G35" s="41"/>
      <c r="H35" s="41"/>
      <c r="I35" s="160">
        <v>0.20999999999999999</v>
      </c>
      <c r="J35" s="159">
        <f>ROUND(((SUM(BE89:BE125))*I35),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ROUND((SUM(BF89:BF125)),  2)</f>
        <v>0</v>
      </c>
      <c r="G36" s="41"/>
      <c r="H36" s="41"/>
      <c r="I36" s="160">
        <v>0.12</v>
      </c>
      <c r="J36" s="159">
        <f>ROUND(((SUM(BF89:BF125))*I36),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ROUND((SUM(BG89:BG125)),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ROUND((SUM(BH89:BH125)),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ROUND((SUM(BI89:BI125)),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Dětská skupina Sovadinova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SO.01.005 - Gastrotechnologie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1511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1512</v>
      </c>
      <c r="E65" s="180"/>
      <c r="F65" s="180"/>
      <c r="G65" s="180"/>
      <c r="H65" s="180"/>
      <c r="I65" s="180"/>
      <c r="J65" s="181">
        <f>J105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1513</v>
      </c>
      <c r="E66" s="180"/>
      <c r="F66" s="180"/>
      <c r="G66" s="180"/>
      <c r="H66" s="180"/>
      <c r="I66" s="180"/>
      <c r="J66" s="181">
        <f>J118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1514</v>
      </c>
      <c r="E67" s="180"/>
      <c r="F67" s="180"/>
      <c r="G67" s="180"/>
      <c r="H67" s="180"/>
      <c r="I67" s="180"/>
      <c r="J67" s="181">
        <f>J121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121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Dětská skupina Sovadinova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101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102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103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SO.01.005 - Gastrotechnologie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26. 3. 2024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31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122</v>
      </c>
      <c r="D88" s="191" t="s">
        <v>55</v>
      </c>
      <c r="E88" s="191" t="s">
        <v>51</v>
      </c>
      <c r="F88" s="191" t="s">
        <v>52</v>
      </c>
      <c r="G88" s="191" t="s">
        <v>123</v>
      </c>
      <c r="H88" s="191" t="s">
        <v>124</v>
      </c>
      <c r="I88" s="191" t="s">
        <v>125</v>
      </c>
      <c r="J88" s="191" t="s">
        <v>107</v>
      </c>
      <c r="K88" s="192" t="s">
        <v>126</v>
      </c>
      <c r="L88" s="193"/>
      <c r="M88" s="95" t="s">
        <v>19</v>
      </c>
      <c r="N88" s="96" t="s">
        <v>40</v>
      </c>
      <c r="O88" s="96" t="s">
        <v>127</v>
      </c>
      <c r="P88" s="96" t="s">
        <v>128</v>
      </c>
      <c r="Q88" s="96" t="s">
        <v>129</v>
      </c>
      <c r="R88" s="96" t="s">
        <v>130</v>
      </c>
      <c r="S88" s="96" t="s">
        <v>131</v>
      </c>
      <c r="T88" s="97" t="s">
        <v>132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133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P90+P105+P118+P121</f>
        <v>0</v>
      </c>
      <c r="Q89" s="99"/>
      <c r="R89" s="196">
        <f>R90+R105+R118+R121</f>
        <v>0</v>
      </c>
      <c r="S89" s="99"/>
      <c r="T89" s="197">
        <f>T90+T105+T118+T121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69</v>
      </c>
      <c r="AU89" s="20" t="s">
        <v>108</v>
      </c>
      <c r="BK89" s="198">
        <f>BK90+BK105+BK118+BK121</f>
        <v>0</v>
      </c>
    </row>
    <row r="90" s="12" customFormat="1" ht="25.92" customHeight="1">
      <c r="A90" s="12"/>
      <c r="B90" s="199"/>
      <c r="C90" s="200"/>
      <c r="D90" s="201" t="s">
        <v>69</v>
      </c>
      <c r="E90" s="202" t="s">
        <v>1515</v>
      </c>
      <c r="F90" s="202" t="s">
        <v>1515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SUM(P91:P104)</f>
        <v>0</v>
      </c>
      <c r="Q90" s="207"/>
      <c r="R90" s="208">
        <f>SUM(R91:R104)</f>
        <v>0</v>
      </c>
      <c r="S90" s="207"/>
      <c r="T90" s="209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69</v>
      </c>
      <c r="AU90" s="211" t="s">
        <v>70</v>
      </c>
      <c r="AY90" s="210" t="s">
        <v>136</v>
      </c>
      <c r="BK90" s="212">
        <f>SUM(BK91:BK104)</f>
        <v>0</v>
      </c>
    </row>
    <row r="91" s="2" customFormat="1" ht="16.5" customHeight="1">
      <c r="A91" s="41"/>
      <c r="B91" s="42"/>
      <c r="C91" s="215" t="s">
        <v>77</v>
      </c>
      <c r="D91" s="215" t="s">
        <v>139</v>
      </c>
      <c r="E91" s="216" t="s">
        <v>943</v>
      </c>
      <c r="F91" s="217" t="s">
        <v>1516</v>
      </c>
      <c r="G91" s="218" t="s">
        <v>1133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41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144</v>
      </c>
      <c r="AT91" s="226" t="s">
        <v>139</v>
      </c>
      <c r="AU91" s="226" t="s">
        <v>77</v>
      </c>
      <c r="AY91" s="20" t="s">
        <v>136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144</v>
      </c>
      <c r="BM91" s="226" t="s">
        <v>79</v>
      </c>
    </row>
    <row r="92" s="2" customFormat="1">
      <c r="A92" s="41"/>
      <c r="B92" s="42"/>
      <c r="C92" s="43"/>
      <c r="D92" s="235" t="s">
        <v>1517</v>
      </c>
      <c r="E92" s="43"/>
      <c r="F92" s="299" t="s">
        <v>1518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1517</v>
      </c>
      <c r="AU92" s="20" t="s">
        <v>77</v>
      </c>
    </row>
    <row r="93" s="2" customFormat="1" ht="16.5" customHeight="1">
      <c r="A93" s="41"/>
      <c r="B93" s="42"/>
      <c r="C93" s="215" t="s">
        <v>79</v>
      </c>
      <c r="D93" s="215" t="s">
        <v>139</v>
      </c>
      <c r="E93" s="216" t="s">
        <v>948</v>
      </c>
      <c r="F93" s="217" t="s">
        <v>1519</v>
      </c>
      <c r="G93" s="218" t="s">
        <v>1133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144</v>
      </c>
      <c r="AT93" s="226" t="s">
        <v>139</v>
      </c>
      <c r="AU93" s="226" t="s">
        <v>77</v>
      </c>
      <c r="AY93" s="20" t="s">
        <v>136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144</v>
      </c>
      <c r="BM93" s="226" t="s">
        <v>144</v>
      </c>
    </row>
    <row r="94" s="2" customFormat="1">
      <c r="A94" s="41"/>
      <c r="B94" s="42"/>
      <c r="C94" s="43"/>
      <c r="D94" s="235" t="s">
        <v>1517</v>
      </c>
      <c r="E94" s="43"/>
      <c r="F94" s="299" t="s">
        <v>1520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1517</v>
      </c>
      <c r="AU94" s="20" t="s">
        <v>77</v>
      </c>
    </row>
    <row r="95" s="2" customFormat="1" ht="16.5" customHeight="1">
      <c r="A95" s="41"/>
      <c r="B95" s="42"/>
      <c r="C95" s="215" t="s">
        <v>166</v>
      </c>
      <c r="D95" s="215" t="s">
        <v>139</v>
      </c>
      <c r="E95" s="216" t="s">
        <v>953</v>
      </c>
      <c r="F95" s="217" t="s">
        <v>1521</v>
      </c>
      <c r="G95" s="218" t="s">
        <v>1133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144</v>
      </c>
      <c r="AT95" s="226" t="s">
        <v>139</v>
      </c>
      <c r="AU95" s="226" t="s">
        <v>77</v>
      </c>
      <c r="AY95" s="20" t="s">
        <v>136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144</v>
      </c>
      <c r="BM95" s="226" t="s">
        <v>186</v>
      </c>
    </row>
    <row r="96" s="2" customFormat="1">
      <c r="A96" s="41"/>
      <c r="B96" s="42"/>
      <c r="C96" s="43"/>
      <c r="D96" s="235" t="s">
        <v>1517</v>
      </c>
      <c r="E96" s="43"/>
      <c r="F96" s="299" t="s">
        <v>1522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1517</v>
      </c>
      <c r="AU96" s="20" t="s">
        <v>77</v>
      </c>
    </row>
    <row r="97" s="2" customFormat="1" ht="16.5" customHeight="1">
      <c r="A97" s="41"/>
      <c r="B97" s="42"/>
      <c r="C97" s="215" t="s">
        <v>144</v>
      </c>
      <c r="D97" s="215" t="s">
        <v>139</v>
      </c>
      <c r="E97" s="216" t="s">
        <v>958</v>
      </c>
      <c r="F97" s="217" t="s">
        <v>1523</v>
      </c>
      <c r="G97" s="218" t="s">
        <v>1133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144</v>
      </c>
      <c r="AT97" s="226" t="s">
        <v>139</v>
      </c>
      <c r="AU97" s="226" t="s">
        <v>77</v>
      </c>
      <c r="AY97" s="20" t="s">
        <v>136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144</v>
      </c>
      <c r="BM97" s="226" t="s">
        <v>205</v>
      </c>
    </row>
    <row r="98" s="2" customFormat="1">
      <c r="A98" s="41"/>
      <c r="B98" s="42"/>
      <c r="C98" s="43"/>
      <c r="D98" s="235" t="s">
        <v>1517</v>
      </c>
      <c r="E98" s="43"/>
      <c r="F98" s="299" t="s">
        <v>1524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1517</v>
      </c>
      <c r="AU98" s="20" t="s">
        <v>77</v>
      </c>
    </row>
    <row r="99" s="2" customFormat="1" ht="16.5" customHeight="1">
      <c r="A99" s="41"/>
      <c r="B99" s="42"/>
      <c r="C99" s="215" t="s">
        <v>178</v>
      </c>
      <c r="D99" s="215" t="s">
        <v>139</v>
      </c>
      <c r="E99" s="216" t="s">
        <v>963</v>
      </c>
      <c r="F99" s="217" t="s">
        <v>1525</v>
      </c>
      <c r="G99" s="218" t="s">
        <v>1133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144</v>
      </c>
      <c r="AT99" s="226" t="s">
        <v>139</v>
      </c>
      <c r="AU99" s="226" t="s">
        <v>77</v>
      </c>
      <c r="AY99" s="20" t="s">
        <v>136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144</v>
      </c>
      <c r="BM99" s="226" t="s">
        <v>224</v>
      </c>
    </row>
    <row r="100" s="2" customFormat="1">
      <c r="A100" s="41"/>
      <c r="B100" s="42"/>
      <c r="C100" s="43"/>
      <c r="D100" s="235" t="s">
        <v>1517</v>
      </c>
      <c r="E100" s="43"/>
      <c r="F100" s="299" t="s">
        <v>1526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1517</v>
      </c>
      <c r="AU100" s="20" t="s">
        <v>77</v>
      </c>
    </row>
    <row r="101" s="2" customFormat="1" ht="16.5" customHeight="1">
      <c r="A101" s="41"/>
      <c r="B101" s="42"/>
      <c r="C101" s="215" t="s">
        <v>186</v>
      </c>
      <c r="D101" s="215" t="s">
        <v>139</v>
      </c>
      <c r="E101" s="216" t="s">
        <v>1527</v>
      </c>
      <c r="F101" s="217" t="s">
        <v>1528</v>
      </c>
      <c r="G101" s="218" t="s">
        <v>1133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144</v>
      </c>
      <c r="AT101" s="226" t="s">
        <v>139</v>
      </c>
      <c r="AU101" s="226" t="s">
        <v>77</v>
      </c>
      <c r="AY101" s="20" t="s">
        <v>136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144</v>
      </c>
      <c r="BM101" s="226" t="s">
        <v>254</v>
      </c>
    </row>
    <row r="102" s="2" customFormat="1">
      <c r="A102" s="41"/>
      <c r="B102" s="42"/>
      <c r="C102" s="43"/>
      <c r="D102" s="235" t="s">
        <v>1517</v>
      </c>
      <c r="E102" s="43"/>
      <c r="F102" s="299" t="s">
        <v>1529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1517</v>
      </c>
      <c r="AU102" s="20" t="s">
        <v>77</v>
      </c>
    </row>
    <row r="103" s="2" customFormat="1" ht="16.5" customHeight="1">
      <c r="A103" s="41"/>
      <c r="B103" s="42"/>
      <c r="C103" s="215" t="s">
        <v>193</v>
      </c>
      <c r="D103" s="215" t="s">
        <v>139</v>
      </c>
      <c r="E103" s="216" t="s">
        <v>975</v>
      </c>
      <c r="F103" s="217" t="s">
        <v>1530</v>
      </c>
      <c r="G103" s="218" t="s">
        <v>1133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144</v>
      </c>
      <c r="AT103" s="226" t="s">
        <v>139</v>
      </c>
      <c r="AU103" s="226" t="s">
        <v>77</v>
      </c>
      <c r="AY103" s="20" t="s">
        <v>136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144</v>
      </c>
      <c r="BM103" s="226" t="s">
        <v>249</v>
      </c>
    </row>
    <row r="104" s="2" customFormat="1">
      <c r="A104" s="41"/>
      <c r="B104" s="42"/>
      <c r="C104" s="43"/>
      <c r="D104" s="235" t="s">
        <v>1517</v>
      </c>
      <c r="E104" s="43"/>
      <c r="F104" s="299" t="s">
        <v>1531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1517</v>
      </c>
      <c r="AU104" s="20" t="s">
        <v>77</v>
      </c>
    </row>
    <row r="105" s="12" customFormat="1" ht="25.92" customHeight="1">
      <c r="A105" s="12"/>
      <c r="B105" s="199"/>
      <c r="C105" s="200"/>
      <c r="D105" s="201" t="s">
        <v>69</v>
      </c>
      <c r="E105" s="202" t="s">
        <v>1532</v>
      </c>
      <c r="F105" s="202" t="s">
        <v>1532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SUM(P106:P117)</f>
        <v>0</v>
      </c>
      <c r="Q105" s="207"/>
      <c r="R105" s="208">
        <f>SUM(R106:R117)</f>
        <v>0</v>
      </c>
      <c r="S105" s="207"/>
      <c r="T105" s="209">
        <f>SUM(T106:T117)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77</v>
      </c>
      <c r="AT105" s="211" t="s">
        <v>69</v>
      </c>
      <c r="AU105" s="211" t="s">
        <v>70</v>
      </c>
      <c r="AY105" s="210" t="s">
        <v>136</v>
      </c>
      <c r="BK105" s="212">
        <f>SUM(BK106:BK117)</f>
        <v>0</v>
      </c>
    </row>
    <row r="106" s="2" customFormat="1" ht="16.5" customHeight="1">
      <c r="A106" s="41"/>
      <c r="B106" s="42"/>
      <c r="C106" s="215" t="s">
        <v>205</v>
      </c>
      <c r="D106" s="215" t="s">
        <v>139</v>
      </c>
      <c r="E106" s="216" t="s">
        <v>1533</v>
      </c>
      <c r="F106" s="217" t="s">
        <v>1534</v>
      </c>
      <c r="G106" s="218" t="s">
        <v>1133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144</v>
      </c>
      <c r="AT106" s="226" t="s">
        <v>139</v>
      </c>
      <c r="AU106" s="226" t="s">
        <v>77</v>
      </c>
      <c r="AY106" s="20" t="s">
        <v>136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144</v>
      </c>
      <c r="BM106" s="226" t="s">
        <v>281</v>
      </c>
    </row>
    <row r="107" s="2" customFormat="1">
      <c r="A107" s="41"/>
      <c r="B107" s="42"/>
      <c r="C107" s="43"/>
      <c r="D107" s="235" t="s">
        <v>1517</v>
      </c>
      <c r="E107" s="43"/>
      <c r="F107" s="299" t="s">
        <v>1535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1517</v>
      </c>
      <c r="AU107" s="20" t="s">
        <v>77</v>
      </c>
    </row>
    <row r="108" s="2" customFormat="1" ht="16.5" customHeight="1">
      <c r="A108" s="41"/>
      <c r="B108" s="42"/>
      <c r="C108" s="215" t="s">
        <v>137</v>
      </c>
      <c r="D108" s="215" t="s">
        <v>139</v>
      </c>
      <c r="E108" s="216" t="s">
        <v>1536</v>
      </c>
      <c r="F108" s="217" t="s">
        <v>1537</v>
      </c>
      <c r="G108" s="218" t="s">
        <v>1133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144</v>
      </c>
      <c r="AT108" s="226" t="s">
        <v>139</v>
      </c>
      <c r="AU108" s="226" t="s">
        <v>77</v>
      </c>
      <c r="AY108" s="20" t="s">
        <v>136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144</v>
      </c>
      <c r="BM108" s="226" t="s">
        <v>295</v>
      </c>
    </row>
    <row r="109" s="2" customFormat="1">
      <c r="A109" s="41"/>
      <c r="B109" s="42"/>
      <c r="C109" s="43"/>
      <c r="D109" s="235" t="s">
        <v>1517</v>
      </c>
      <c r="E109" s="43"/>
      <c r="F109" s="299" t="s">
        <v>1538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1517</v>
      </c>
      <c r="AU109" s="20" t="s">
        <v>77</v>
      </c>
    </row>
    <row r="110" s="2" customFormat="1" ht="16.5" customHeight="1">
      <c r="A110" s="41"/>
      <c r="B110" s="42"/>
      <c r="C110" s="215" t="s">
        <v>224</v>
      </c>
      <c r="D110" s="215" t="s">
        <v>139</v>
      </c>
      <c r="E110" s="216" t="s">
        <v>1539</v>
      </c>
      <c r="F110" s="217" t="s">
        <v>1540</v>
      </c>
      <c r="G110" s="218" t="s">
        <v>1133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144</v>
      </c>
      <c r="AT110" s="226" t="s">
        <v>139</v>
      </c>
      <c r="AU110" s="226" t="s">
        <v>77</v>
      </c>
      <c r="AY110" s="20" t="s">
        <v>136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144</v>
      </c>
      <c r="BM110" s="226" t="s">
        <v>308</v>
      </c>
    </row>
    <row r="111" s="2" customFormat="1">
      <c r="A111" s="41"/>
      <c r="B111" s="42"/>
      <c r="C111" s="43"/>
      <c r="D111" s="235" t="s">
        <v>1517</v>
      </c>
      <c r="E111" s="43"/>
      <c r="F111" s="299" t="s">
        <v>1524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1517</v>
      </c>
      <c r="AU111" s="20" t="s">
        <v>77</v>
      </c>
    </row>
    <row r="112" s="2" customFormat="1" ht="16.5" customHeight="1">
      <c r="A112" s="41"/>
      <c r="B112" s="42"/>
      <c r="C112" s="215" t="s">
        <v>230</v>
      </c>
      <c r="D112" s="215" t="s">
        <v>139</v>
      </c>
      <c r="E112" s="216" t="s">
        <v>1541</v>
      </c>
      <c r="F112" s="217" t="s">
        <v>1542</v>
      </c>
      <c r="G112" s="218" t="s">
        <v>1133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144</v>
      </c>
      <c r="AT112" s="226" t="s">
        <v>139</v>
      </c>
      <c r="AU112" s="226" t="s">
        <v>77</v>
      </c>
      <c r="AY112" s="20" t="s">
        <v>136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144</v>
      </c>
      <c r="BM112" s="226" t="s">
        <v>323</v>
      </c>
    </row>
    <row r="113" s="2" customFormat="1">
      <c r="A113" s="41"/>
      <c r="B113" s="42"/>
      <c r="C113" s="43"/>
      <c r="D113" s="235" t="s">
        <v>1517</v>
      </c>
      <c r="E113" s="43"/>
      <c r="F113" s="299" t="s">
        <v>1543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1517</v>
      </c>
      <c r="AU113" s="20" t="s">
        <v>77</v>
      </c>
    </row>
    <row r="114" s="2" customFormat="1" ht="16.5" customHeight="1">
      <c r="A114" s="41"/>
      <c r="B114" s="42"/>
      <c r="C114" s="215" t="s">
        <v>8</v>
      </c>
      <c r="D114" s="215" t="s">
        <v>139</v>
      </c>
      <c r="E114" s="216" t="s">
        <v>1544</v>
      </c>
      <c r="F114" s="217" t="s">
        <v>1545</v>
      </c>
      <c r="G114" s="218" t="s">
        <v>1133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144</v>
      </c>
      <c r="AT114" s="226" t="s">
        <v>139</v>
      </c>
      <c r="AU114" s="226" t="s">
        <v>77</v>
      </c>
      <c r="AY114" s="20" t="s">
        <v>136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144</v>
      </c>
      <c r="BM114" s="226" t="s">
        <v>346</v>
      </c>
    </row>
    <row r="115" s="2" customFormat="1">
      <c r="A115" s="41"/>
      <c r="B115" s="42"/>
      <c r="C115" s="43"/>
      <c r="D115" s="235" t="s">
        <v>1517</v>
      </c>
      <c r="E115" s="43"/>
      <c r="F115" s="299" t="s">
        <v>1546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1517</v>
      </c>
      <c r="AU115" s="20" t="s">
        <v>77</v>
      </c>
    </row>
    <row r="116" s="2" customFormat="1" ht="16.5" customHeight="1">
      <c r="A116" s="41"/>
      <c r="B116" s="42"/>
      <c r="C116" s="215" t="s">
        <v>245</v>
      </c>
      <c r="D116" s="215" t="s">
        <v>139</v>
      </c>
      <c r="E116" s="216" t="s">
        <v>1547</v>
      </c>
      <c r="F116" s="217" t="s">
        <v>1548</v>
      </c>
      <c r="G116" s="218" t="s">
        <v>1133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144</v>
      </c>
      <c r="AT116" s="226" t="s">
        <v>139</v>
      </c>
      <c r="AU116" s="226" t="s">
        <v>77</v>
      </c>
      <c r="AY116" s="20" t="s">
        <v>136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144</v>
      </c>
      <c r="BM116" s="226" t="s">
        <v>364</v>
      </c>
    </row>
    <row r="117" s="2" customFormat="1">
      <c r="A117" s="41"/>
      <c r="B117" s="42"/>
      <c r="C117" s="43"/>
      <c r="D117" s="235" t="s">
        <v>1517</v>
      </c>
      <c r="E117" s="43"/>
      <c r="F117" s="299" t="s">
        <v>1549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1517</v>
      </c>
      <c r="AU117" s="20" t="s">
        <v>77</v>
      </c>
    </row>
    <row r="118" s="12" customFormat="1" ht="25.92" customHeight="1">
      <c r="A118" s="12"/>
      <c r="B118" s="199"/>
      <c r="C118" s="200"/>
      <c r="D118" s="201" t="s">
        <v>69</v>
      </c>
      <c r="E118" s="202" t="s">
        <v>1550</v>
      </c>
      <c r="F118" s="202" t="s">
        <v>1550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SUM(P119:P120)</f>
        <v>0</v>
      </c>
      <c r="Q118" s="207"/>
      <c r="R118" s="208">
        <f>SUM(R119:R120)</f>
        <v>0</v>
      </c>
      <c r="S118" s="207"/>
      <c r="T118" s="20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77</v>
      </c>
      <c r="AT118" s="211" t="s">
        <v>69</v>
      </c>
      <c r="AU118" s="211" t="s">
        <v>70</v>
      </c>
      <c r="AY118" s="210" t="s">
        <v>136</v>
      </c>
      <c r="BK118" s="212">
        <f>SUM(BK119:BK120)</f>
        <v>0</v>
      </c>
    </row>
    <row r="119" s="2" customFormat="1" ht="16.5" customHeight="1">
      <c r="A119" s="41"/>
      <c r="B119" s="42"/>
      <c r="C119" s="215" t="s">
        <v>254</v>
      </c>
      <c r="D119" s="215" t="s">
        <v>139</v>
      </c>
      <c r="E119" s="216" t="s">
        <v>1551</v>
      </c>
      <c r="F119" s="217" t="s">
        <v>1552</v>
      </c>
      <c r="G119" s="218" t="s">
        <v>1133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144</v>
      </c>
      <c r="AT119" s="226" t="s">
        <v>139</v>
      </c>
      <c r="AU119" s="226" t="s">
        <v>77</v>
      </c>
      <c r="AY119" s="20" t="s">
        <v>136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144</v>
      </c>
      <c r="BM119" s="226" t="s">
        <v>537</v>
      </c>
    </row>
    <row r="120" s="2" customFormat="1">
      <c r="A120" s="41"/>
      <c r="B120" s="42"/>
      <c r="C120" s="43"/>
      <c r="D120" s="235" t="s">
        <v>1517</v>
      </c>
      <c r="E120" s="43"/>
      <c r="F120" s="299" t="s">
        <v>1553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1517</v>
      </c>
      <c r="AU120" s="20" t="s">
        <v>77</v>
      </c>
    </row>
    <row r="121" s="12" customFormat="1" ht="25.92" customHeight="1">
      <c r="A121" s="12"/>
      <c r="B121" s="199"/>
      <c r="C121" s="200"/>
      <c r="D121" s="201" t="s">
        <v>69</v>
      </c>
      <c r="E121" s="202" t="s">
        <v>1554</v>
      </c>
      <c r="F121" s="202" t="s">
        <v>1554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SUM(P122:P125)</f>
        <v>0</v>
      </c>
      <c r="Q121" s="207"/>
      <c r="R121" s="208">
        <f>SUM(R122:R125)</f>
        <v>0</v>
      </c>
      <c r="S121" s="207"/>
      <c r="T121" s="209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77</v>
      </c>
      <c r="AT121" s="211" t="s">
        <v>69</v>
      </c>
      <c r="AU121" s="211" t="s">
        <v>70</v>
      </c>
      <c r="AY121" s="210" t="s">
        <v>136</v>
      </c>
      <c r="BK121" s="212">
        <f>SUM(BK122:BK125)</f>
        <v>0</v>
      </c>
    </row>
    <row r="122" s="2" customFormat="1" ht="16.5" customHeight="1">
      <c r="A122" s="41"/>
      <c r="B122" s="42"/>
      <c r="C122" s="215" t="s">
        <v>260</v>
      </c>
      <c r="D122" s="215" t="s">
        <v>139</v>
      </c>
      <c r="E122" s="216" t="s">
        <v>1555</v>
      </c>
      <c r="F122" s="217" t="s">
        <v>1556</v>
      </c>
      <c r="G122" s="218" t="s">
        <v>1133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144</v>
      </c>
      <c r="AT122" s="226" t="s">
        <v>139</v>
      </c>
      <c r="AU122" s="226" t="s">
        <v>77</v>
      </c>
      <c r="AY122" s="20" t="s">
        <v>136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144</v>
      </c>
      <c r="BM122" s="226" t="s">
        <v>527</v>
      </c>
    </row>
    <row r="123" s="2" customFormat="1" ht="16.5" customHeight="1">
      <c r="A123" s="41"/>
      <c r="B123" s="42"/>
      <c r="C123" s="215" t="s">
        <v>249</v>
      </c>
      <c r="D123" s="215" t="s">
        <v>139</v>
      </c>
      <c r="E123" s="216" t="s">
        <v>1557</v>
      </c>
      <c r="F123" s="217" t="s">
        <v>1558</v>
      </c>
      <c r="G123" s="218" t="s">
        <v>1133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144</v>
      </c>
      <c r="AT123" s="226" t="s">
        <v>139</v>
      </c>
      <c r="AU123" s="226" t="s">
        <v>77</v>
      </c>
      <c r="AY123" s="20" t="s">
        <v>136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144</v>
      </c>
      <c r="BM123" s="226" t="s">
        <v>559</v>
      </c>
    </row>
    <row r="124" s="2" customFormat="1" ht="16.5" customHeight="1">
      <c r="A124" s="41"/>
      <c r="B124" s="42"/>
      <c r="C124" s="215" t="s">
        <v>273</v>
      </c>
      <c r="D124" s="215" t="s">
        <v>139</v>
      </c>
      <c r="E124" s="216" t="s">
        <v>1559</v>
      </c>
      <c r="F124" s="217" t="s">
        <v>1560</v>
      </c>
      <c r="G124" s="218" t="s">
        <v>1133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144</v>
      </c>
      <c r="AT124" s="226" t="s">
        <v>139</v>
      </c>
      <c r="AU124" s="226" t="s">
        <v>77</v>
      </c>
      <c r="AY124" s="20" t="s">
        <v>136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144</v>
      </c>
      <c r="BM124" s="226" t="s">
        <v>572</v>
      </c>
    </row>
    <row r="125" s="2" customFormat="1" ht="16.5" customHeight="1">
      <c r="A125" s="41"/>
      <c r="B125" s="42"/>
      <c r="C125" s="215" t="s">
        <v>281</v>
      </c>
      <c r="D125" s="215" t="s">
        <v>139</v>
      </c>
      <c r="E125" s="216" t="s">
        <v>1561</v>
      </c>
      <c r="F125" s="217" t="s">
        <v>1562</v>
      </c>
      <c r="G125" s="218" t="s">
        <v>1133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300" t="s">
        <v>19</v>
      </c>
      <c r="N125" s="301" t="s">
        <v>41</v>
      </c>
      <c r="O125" s="292"/>
      <c r="P125" s="302">
        <f>O125*H125</f>
        <v>0</v>
      </c>
      <c r="Q125" s="302">
        <v>0</v>
      </c>
      <c r="R125" s="302">
        <f>Q125*H125</f>
        <v>0</v>
      </c>
      <c r="S125" s="302">
        <v>0</v>
      </c>
      <c r="T125" s="303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144</v>
      </c>
      <c r="AT125" s="226" t="s">
        <v>139</v>
      </c>
      <c r="AU125" s="226" t="s">
        <v>77</v>
      </c>
      <c r="AY125" s="20" t="s">
        <v>136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144</v>
      </c>
      <c r="BM125" s="226" t="s">
        <v>584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s6y4PNXBUDwkrSZMvXFo+8avSxYnAvTCKRzalcxZ/SaWD1I6cC1AZDQPPKQ2JjAbmknzGtk91NuQPEqRRn5Wrw==" hashValue="K3KpQFCZR2ZvoYtqvAaG4VUFPVJKBcIVMHUaq7MaQslB8T72BSJsiPcUq3KatfExeqFu3yBa5hCEGOlOlgijFg==" algorithmName="SHA-512" password="CC51"/>
  <autoFilter ref="C88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Dětská skupina Sovadinova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1563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26. 3. 2024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33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36</v>
      </c>
      <c r="E30" s="41"/>
      <c r="F30" s="41"/>
      <c r="G30" s="41"/>
      <c r="H30" s="41"/>
      <c r="I30" s="41"/>
      <c r="J30" s="156">
        <f>ROUND(J80,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38</v>
      </c>
      <c r="G32" s="41"/>
      <c r="H32" s="41"/>
      <c r="I32" s="157" t="s">
        <v>37</v>
      </c>
      <c r="J32" s="157" t="s">
        <v>39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40</v>
      </c>
      <c r="E33" s="145" t="s">
        <v>41</v>
      </c>
      <c r="F33" s="159">
        <f>ROUND((SUM(BE80:BE99)),  2)</f>
        <v>0</v>
      </c>
      <c r="G33" s="41"/>
      <c r="H33" s="41"/>
      <c r="I33" s="160">
        <v>0.20999999999999999</v>
      </c>
      <c r="J33" s="159">
        <f>ROUND(((SUM(BE80:BE99))*I33),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42</v>
      </c>
      <c r="F34" s="159">
        <f>ROUND((SUM(BF80:BF99)),  2)</f>
        <v>0</v>
      </c>
      <c r="G34" s="41"/>
      <c r="H34" s="41"/>
      <c r="I34" s="160">
        <v>0.12</v>
      </c>
      <c r="J34" s="159">
        <f>ROUND(((SUM(BF80:BF99))*I34),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43</v>
      </c>
      <c r="F35" s="159">
        <f>ROUND((SUM(BG80:BG99)),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44</v>
      </c>
      <c r="F36" s="159">
        <f>ROUND((SUM(BH80:BH99)),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ROUND((SUM(BI80:BI99)),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Dětská skupina Sovadinova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SO.09 -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Břeclav, k. ú. Břeclav 613584 </v>
      </c>
      <c r="G52" s="43"/>
      <c r="H52" s="43"/>
      <c r="I52" s="35" t="s">
        <v>23</v>
      </c>
      <c r="J52" s="75" t="str">
        <f>IF(J12="","",J12)</f>
        <v>26. 3. 2024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1564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121</v>
      </c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2" t="str">
        <f>E7</f>
        <v>Dětská skupina Sovadinova</v>
      </c>
      <c r="F70" s="35"/>
      <c r="G70" s="35"/>
      <c r="H70" s="35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101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SO.09 - Vedlejší a ostatní náklady</v>
      </c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Břeclav, k. ú. Břeclav 613584 </v>
      </c>
      <c r="G74" s="43"/>
      <c r="H74" s="43"/>
      <c r="I74" s="35" t="s">
        <v>23</v>
      </c>
      <c r="J74" s="75" t="str">
        <f>IF(J12="","",J12)</f>
        <v>26. 3. 2024</v>
      </c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31</v>
      </c>
      <c r="J76" s="39" t="str">
        <f>E21</f>
        <v xml:space="preserve"> 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33</v>
      </c>
      <c r="J77" s="39" t="str">
        <f>E24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8"/>
      <c r="B79" s="189"/>
      <c r="C79" s="190" t="s">
        <v>122</v>
      </c>
      <c r="D79" s="191" t="s">
        <v>55</v>
      </c>
      <c r="E79" s="191" t="s">
        <v>51</v>
      </c>
      <c r="F79" s="191" t="s">
        <v>52</v>
      </c>
      <c r="G79" s="191" t="s">
        <v>123</v>
      </c>
      <c r="H79" s="191" t="s">
        <v>124</v>
      </c>
      <c r="I79" s="191" t="s">
        <v>125</v>
      </c>
      <c r="J79" s="191" t="s">
        <v>107</v>
      </c>
      <c r="K79" s="192" t="s">
        <v>126</v>
      </c>
      <c r="L79" s="193"/>
      <c r="M79" s="95" t="s">
        <v>19</v>
      </c>
      <c r="N79" s="96" t="s">
        <v>40</v>
      </c>
      <c r="O79" s="96" t="s">
        <v>127</v>
      </c>
      <c r="P79" s="96" t="s">
        <v>128</v>
      </c>
      <c r="Q79" s="96" t="s">
        <v>129</v>
      </c>
      <c r="R79" s="96" t="s">
        <v>130</v>
      </c>
      <c r="S79" s="96" t="s">
        <v>131</v>
      </c>
      <c r="T79" s="97" t="s">
        <v>132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1"/>
      <c r="B80" s="42"/>
      <c r="C80" s="102" t="s">
        <v>133</v>
      </c>
      <c r="D80" s="43"/>
      <c r="E80" s="43"/>
      <c r="F80" s="43"/>
      <c r="G80" s="43"/>
      <c r="H80" s="43"/>
      <c r="I80" s="43"/>
      <c r="J80" s="194">
        <f>BK80</f>
        <v>0</v>
      </c>
      <c r="K80" s="43"/>
      <c r="L80" s="47"/>
      <c r="M80" s="98"/>
      <c r="N80" s="195"/>
      <c r="O80" s="99"/>
      <c r="P80" s="196">
        <f>P81</f>
        <v>0</v>
      </c>
      <c r="Q80" s="99"/>
      <c r="R80" s="196">
        <f>R81</f>
        <v>0</v>
      </c>
      <c r="S80" s="99"/>
      <c r="T80" s="197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69</v>
      </c>
      <c r="AU80" s="20" t="s">
        <v>108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69</v>
      </c>
      <c r="E81" s="202" t="s">
        <v>1565</v>
      </c>
      <c r="F81" s="202" t="s">
        <v>1566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SUM(P82:P99)</f>
        <v>0</v>
      </c>
      <c r="Q81" s="207"/>
      <c r="R81" s="208">
        <f>SUM(R82:R99)</f>
        <v>0</v>
      </c>
      <c r="S81" s="207"/>
      <c r="T81" s="209">
        <f>SUM(T82:T99)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77</v>
      </c>
      <c r="AT81" s="211" t="s">
        <v>69</v>
      </c>
      <c r="AU81" s="211" t="s">
        <v>70</v>
      </c>
      <c r="AY81" s="210" t="s">
        <v>136</v>
      </c>
      <c r="BK81" s="212">
        <f>SUM(BK82:BK99)</f>
        <v>0</v>
      </c>
    </row>
    <row r="82" s="2" customFormat="1" ht="21.75" customHeight="1">
      <c r="A82" s="41"/>
      <c r="B82" s="42"/>
      <c r="C82" s="215" t="s">
        <v>77</v>
      </c>
      <c r="D82" s="215" t="s">
        <v>139</v>
      </c>
      <c r="E82" s="216" t="s">
        <v>1567</v>
      </c>
      <c r="F82" s="217" t="s">
        <v>1568</v>
      </c>
      <c r="G82" s="218" t="s">
        <v>248</v>
      </c>
      <c r="H82" s="219">
        <v>1</v>
      </c>
      <c r="I82" s="220"/>
      <c r="J82" s="221">
        <f>ROUND(I82*H82,2)</f>
        <v>0</v>
      </c>
      <c r="K82" s="217" t="s">
        <v>19</v>
      </c>
      <c r="L82" s="47"/>
      <c r="M82" s="222" t="s">
        <v>19</v>
      </c>
      <c r="N82" s="223" t="s">
        <v>41</v>
      </c>
      <c r="O82" s="87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6" t="s">
        <v>144</v>
      </c>
      <c r="AT82" s="226" t="s">
        <v>139</v>
      </c>
      <c r="AU82" s="226" t="s">
        <v>77</v>
      </c>
      <c r="AY82" s="20" t="s">
        <v>136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20" t="s">
        <v>77</v>
      </c>
      <c r="BK82" s="227">
        <f>ROUND(I82*H82,2)</f>
        <v>0</v>
      </c>
      <c r="BL82" s="20" t="s">
        <v>144</v>
      </c>
      <c r="BM82" s="226" t="s">
        <v>1569</v>
      </c>
    </row>
    <row r="83" s="2" customFormat="1" ht="16.5" customHeight="1">
      <c r="A83" s="41"/>
      <c r="B83" s="42"/>
      <c r="C83" s="215" t="s">
        <v>79</v>
      </c>
      <c r="D83" s="215" t="s">
        <v>139</v>
      </c>
      <c r="E83" s="216" t="s">
        <v>1570</v>
      </c>
      <c r="F83" s="217" t="s">
        <v>1571</v>
      </c>
      <c r="G83" s="218" t="s">
        <v>248</v>
      </c>
      <c r="H83" s="219">
        <v>1</v>
      </c>
      <c r="I83" s="220"/>
      <c r="J83" s="221">
        <f>ROUND(I83*H83,2)</f>
        <v>0</v>
      </c>
      <c r="K83" s="217" t="s">
        <v>19</v>
      </c>
      <c r="L83" s="47"/>
      <c r="M83" s="222" t="s">
        <v>19</v>
      </c>
      <c r="N83" s="223" t="s">
        <v>41</v>
      </c>
      <c r="O83" s="87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6" t="s">
        <v>144</v>
      </c>
      <c r="AT83" s="226" t="s">
        <v>139</v>
      </c>
      <c r="AU83" s="226" t="s">
        <v>77</v>
      </c>
      <c r="AY83" s="20" t="s">
        <v>136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20" t="s">
        <v>77</v>
      </c>
      <c r="BK83" s="227">
        <f>ROUND(I83*H83,2)</f>
        <v>0</v>
      </c>
      <c r="BL83" s="20" t="s">
        <v>144</v>
      </c>
      <c r="BM83" s="226" t="s">
        <v>1572</v>
      </c>
    </row>
    <row r="84" s="2" customFormat="1" ht="16.5" customHeight="1">
      <c r="A84" s="41"/>
      <c r="B84" s="42"/>
      <c r="C84" s="215" t="s">
        <v>166</v>
      </c>
      <c r="D84" s="215" t="s">
        <v>139</v>
      </c>
      <c r="E84" s="216" t="s">
        <v>1573</v>
      </c>
      <c r="F84" s="217" t="s">
        <v>1574</v>
      </c>
      <c r="G84" s="218" t="s">
        <v>248</v>
      </c>
      <c r="H84" s="219">
        <v>1</v>
      </c>
      <c r="I84" s="220"/>
      <c r="J84" s="221">
        <f>ROUND(I84*H84,2)</f>
        <v>0</v>
      </c>
      <c r="K84" s="217" t="s">
        <v>19</v>
      </c>
      <c r="L84" s="47"/>
      <c r="M84" s="222" t="s">
        <v>19</v>
      </c>
      <c r="N84" s="223" t="s">
        <v>41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144</v>
      </c>
      <c r="AT84" s="226" t="s">
        <v>139</v>
      </c>
      <c r="AU84" s="226" t="s">
        <v>77</v>
      </c>
      <c r="AY84" s="20" t="s">
        <v>136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77</v>
      </c>
      <c r="BK84" s="227">
        <f>ROUND(I84*H84,2)</f>
        <v>0</v>
      </c>
      <c r="BL84" s="20" t="s">
        <v>144</v>
      </c>
      <c r="BM84" s="226" t="s">
        <v>1575</v>
      </c>
    </row>
    <row r="85" s="2" customFormat="1" ht="16.5" customHeight="1">
      <c r="A85" s="41"/>
      <c r="B85" s="42"/>
      <c r="C85" s="215" t="s">
        <v>144</v>
      </c>
      <c r="D85" s="215" t="s">
        <v>139</v>
      </c>
      <c r="E85" s="216" t="s">
        <v>1576</v>
      </c>
      <c r="F85" s="217" t="s">
        <v>1577</v>
      </c>
      <c r="G85" s="218" t="s">
        <v>248</v>
      </c>
      <c r="H85" s="219">
        <v>1</v>
      </c>
      <c r="I85" s="220"/>
      <c r="J85" s="221">
        <f>ROUND(I85*H85,2)</f>
        <v>0</v>
      </c>
      <c r="K85" s="217" t="s">
        <v>19</v>
      </c>
      <c r="L85" s="47"/>
      <c r="M85" s="222" t="s">
        <v>19</v>
      </c>
      <c r="N85" s="223" t="s">
        <v>41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144</v>
      </c>
      <c r="AT85" s="226" t="s">
        <v>139</v>
      </c>
      <c r="AU85" s="226" t="s">
        <v>77</v>
      </c>
      <c r="AY85" s="20" t="s">
        <v>136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77</v>
      </c>
      <c r="BK85" s="227">
        <f>ROUND(I85*H85,2)</f>
        <v>0</v>
      </c>
      <c r="BL85" s="20" t="s">
        <v>144</v>
      </c>
      <c r="BM85" s="226" t="s">
        <v>1578</v>
      </c>
    </row>
    <row r="86" s="2" customFormat="1" ht="16.5" customHeight="1">
      <c r="A86" s="41"/>
      <c r="B86" s="42"/>
      <c r="C86" s="215" t="s">
        <v>178</v>
      </c>
      <c r="D86" s="215" t="s">
        <v>139</v>
      </c>
      <c r="E86" s="216" t="s">
        <v>1579</v>
      </c>
      <c r="F86" s="217" t="s">
        <v>1580</v>
      </c>
      <c r="G86" s="218" t="s">
        <v>248</v>
      </c>
      <c r="H86" s="219">
        <v>1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41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144</v>
      </c>
      <c r="AT86" s="226" t="s">
        <v>139</v>
      </c>
      <c r="AU86" s="226" t="s">
        <v>77</v>
      </c>
      <c r="AY86" s="20" t="s">
        <v>136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77</v>
      </c>
      <c r="BK86" s="227">
        <f>ROUND(I86*H86,2)</f>
        <v>0</v>
      </c>
      <c r="BL86" s="20" t="s">
        <v>144</v>
      </c>
      <c r="BM86" s="226" t="s">
        <v>1581</v>
      </c>
    </row>
    <row r="87" s="2" customFormat="1" ht="16.5" customHeight="1">
      <c r="A87" s="41"/>
      <c r="B87" s="42"/>
      <c r="C87" s="215" t="s">
        <v>186</v>
      </c>
      <c r="D87" s="215" t="s">
        <v>139</v>
      </c>
      <c r="E87" s="216" t="s">
        <v>1582</v>
      </c>
      <c r="F87" s="217" t="s">
        <v>1583</v>
      </c>
      <c r="G87" s="218" t="s">
        <v>248</v>
      </c>
      <c r="H87" s="219">
        <v>1</v>
      </c>
      <c r="I87" s="220"/>
      <c r="J87" s="221">
        <f>ROUND(I87*H87,2)</f>
        <v>0</v>
      </c>
      <c r="K87" s="217" t="s">
        <v>19</v>
      </c>
      <c r="L87" s="47"/>
      <c r="M87" s="222" t="s">
        <v>19</v>
      </c>
      <c r="N87" s="223" t="s">
        <v>41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144</v>
      </c>
      <c r="AT87" s="226" t="s">
        <v>139</v>
      </c>
      <c r="AU87" s="226" t="s">
        <v>77</v>
      </c>
      <c r="AY87" s="20" t="s">
        <v>136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77</v>
      </c>
      <c r="BK87" s="227">
        <f>ROUND(I87*H87,2)</f>
        <v>0</v>
      </c>
      <c r="BL87" s="20" t="s">
        <v>144</v>
      </c>
      <c r="BM87" s="226" t="s">
        <v>1584</v>
      </c>
    </row>
    <row r="88" s="2" customFormat="1" ht="24.15" customHeight="1">
      <c r="A88" s="41"/>
      <c r="B88" s="42"/>
      <c r="C88" s="215" t="s">
        <v>193</v>
      </c>
      <c r="D88" s="215" t="s">
        <v>139</v>
      </c>
      <c r="E88" s="216" t="s">
        <v>1585</v>
      </c>
      <c r="F88" s="217" t="s">
        <v>1586</v>
      </c>
      <c r="G88" s="218" t="s">
        <v>248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41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144</v>
      </c>
      <c r="AT88" s="226" t="s">
        <v>139</v>
      </c>
      <c r="AU88" s="226" t="s">
        <v>77</v>
      </c>
      <c r="AY88" s="20" t="s">
        <v>136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144</v>
      </c>
      <c r="BM88" s="226" t="s">
        <v>1587</v>
      </c>
    </row>
    <row r="89" s="2" customFormat="1" ht="24.15" customHeight="1">
      <c r="A89" s="41"/>
      <c r="B89" s="42"/>
      <c r="C89" s="215" t="s">
        <v>205</v>
      </c>
      <c r="D89" s="215" t="s">
        <v>139</v>
      </c>
      <c r="E89" s="216" t="s">
        <v>1588</v>
      </c>
      <c r="F89" s="217" t="s">
        <v>1589</v>
      </c>
      <c r="G89" s="218" t="s">
        <v>248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41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144</v>
      </c>
      <c r="AT89" s="226" t="s">
        <v>139</v>
      </c>
      <c r="AU89" s="226" t="s">
        <v>77</v>
      </c>
      <c r="AY89" s="20" t="s">
        <v>136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144</v>
      </c>
      <c r="BM89" s="226" t="s">
        <v>1590</v>
      </c>
    </row>
    <row r="90" s="2" customFormat="1" ht="24.15" customHeight="1">
      <c r="A90" s="41"/>
      <c r="B90" s="42"/>
      <c r="C90" s="215" t="s">
        <v>137</v>
      </c>
      <c r="D90" s="215" t="s">
        <v>139</v>
      </c>
      <c r="E90" s="216" t="s">
        <v>1591</v>
      </c>
      <c r="F90" s="217" t="s">
        <v>1592</v>
      </c>
      <c r="G90" s="218" t="s">
        <v>248</v>
      </c>
      <c r="H90" s="219">
        <v>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144</v>
      </c>
      <c r="AT90" s="226" t="s">
        <v>139</v>
      </c>
      <c r="AU90" s="226" t="s">
        <v>77</v>
      </c>
      <c r="AY90" s="20" t="s">
        <v>136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144</v>
      </c>
      <c r="BM90" s="226" t="s">
        <v>1593</v>
      </c>
    </row>
    <row r="91" s="2" customFormat="1" ht="16.5" customHeight="1">
      <c r="A91" s="41"/>
      <c r="B91" s="42"/>
      <c r="C91" s="215" t="s">
        <v>224</v>
      </c>
      <c r="D91" s="215" t="s">
        <v>139</v>
      </c>
      <c r="E91" s="216" t="s">
        <v>1594</v>
      </c>
      <c r="F91" s="217" t="s">
        <v>1595</v>
      </c>
      <c r="G91" s="218" t="s">
        <v>248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41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144</v>
      </c>
      <c r="AT91" s="226" t="s">
        <v>139</v>
      </c>
      <c r="AU91" s="226" t="s">
        <v>77</v>
      </c>
      <c r="AY91" s="20" t="s">
        <v>136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144</v>
      </c>
      <c r="BM91" s="226" t="s">
        <v>1596</v>
      </c>
    </row>
    <row r="92" s="2" customFormat="1" ht="16.5" customHeight="1">
      <c r="A92" s="41"/>
      <c r="B92" s="42"/>
      <c r="C92" s="215" t="s">
        <v>230</v>
      </c>
      <c r="D92" s="215" t="s">
        <v>139</v>
      </c>
      <c r="E92" s="216" t="s">
        <v>1597</v>
      </c>
      <c r="F92" s="217" t="s">
        <v>1598</v>
      </c>
      <c r="G92" s="218" t="s">
        <v>248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144</v>
      </c>
      <c r="AT92" s="226" t="s">
        <v>139</v>
      </c>
      <c r="AU92" s="226" t="s">
        <v>77</v>
      </c>
      <c r="AY92" s="20" t="s">
        <v>136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144</v>
      </c>
      <c r="BM92" s="226" t="s">
        <v>1599</v>
      </c>
    </row>
    <row r="93" s="2" customFormat="1" ht="16.5" customHeight="1">
      <c r="A93" s="41"/>
      <c r="B93" s="42"/>
      <c r="C93" s="215" t="s">
        <v>8</v>
      </c>
      <c r="D93" s="215" t="s">
        <v>139</v>
      </c>
      <c r="E93" s="216" t="s">
        <v>1600</v>
      </c>
      <c r="F93" s="217" t="s">
        <v>1601</v>
      </c>
      <c r="G93" s="218" t="s">
        <v>248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144</v>
      </c>
      <c r="AT93" s="226" t="s">
        <v>139</v>
      </c>
      <c r="AU93" s="226" t="s">
        <v>77</v>
      </c>
      <c r="AY93" s="20" t="s">
        <v>136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144</v>
      </c>
      <c r="BM93" s="226" t="s">
        <v>1602</v>
      </c>
    </row>
    <row r="94" s="2" customFormat="1" ht="24.15" customHeight="1">
      <c r="A94" s="41"/>
      <c r="B94" s="42"/>
      <c r="C94" s="215" t="s">
        <v>245</v>
      </c>
      <c r="D94" s="215" t="s">
        <v>139</v>
      </c>
      <c r="E94" s="216" t="s">
        <v>1603</v>
      </c>
      <c r="F94" s="217" t="s">
        <v>1604</v>
      </c>
      <c r="G94" s="218" t="s">
        <v>248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144</v>
      </c>
      <c r="AT94" s="226" t="s">
        <v>139</v>
      </c>
      <c r="AU94" s="226" t="s">
        <v>77</v>
      </c>
      <c r="AY94" s="20" t="s">
        <v>136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144</v>
      </c>
      <c r="BM94" s="226" t="s">
        <v>1605</v>
      </c>
    </row>
    <row r="95" s="2" customFormat="1" ht="16.5" customHeight="1">
      <c r="A95" s="41"/>
      <c r="B95" s="42"/>
      <c r="C95" s="215" t="s">
        <v>254</v>
      </c>
      <c r="D95" s="215" t="s">
        <v>139</v>
      </c>
      <c r="E95" s="216" t="s">
        <v>1606</v>
      </c>
      <c r="F95" s="217" t="s">
        <v>1607</v>
      </c>
      <c r="G95" s="218" t="s">
        <v>248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144</v>
      </c>
      <c r="AT95" s="226" t="s">
        <v>139</v>
      </c>
      <c r="AU95" s="226" t="s">
        <v>77</v>
      </c>
      <c r="AY95" s="20" t="s">
        <v>136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144</v>
      </c>
      <c r="BM95" s="226" t="s">
        <v>1608</v>
      </c>
    </row>
    <row r="96" s="2" customFormat="1" ht="24.15" customHeight="1">
      <c r="A96" s="41"/>
      <c r="B96" s="42"/>
      <c r="C96" s="215" t="s">
        <v>260</v>
      </c>
      <c r="D96" s="215" t="s">
        <v>139</v>
      </c>
      <c r="E96" s="216" t="s">
        <v>1609</v>
      </c>
      <c r="F96" s="217" t="s">
        <v>1610</v>
      </c>
      <c r="G96" s="218" t="s">
        <v>248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144</v>
      </c>
      <c r="AT96" s="226" t="s">
        <v>139</v>
      </c>
      <c r="AU96" s="226" t="s">
        <v>77</v>
      </c>
      <c r="AY96" s="20" t="s">
        <v>136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144</v>
      </c>
      <c r="BM96" s="226" t="s">
        <v>1611</v>
      </c>
    </row>
    <row r="97" s="2" customFormat="1" ht="16.5" customHeight="1">
      <c r="A97" s="41"/>
      <c r="B97" s="42"/>
      <c r="C97" s="215" t="s">
        <v>249</v>
      </c>
      <c r="D97" s="215" t="s">
        <v>139</v>
      </c>
      <c r="E97" s="216" t="s">
        <v>1612</v>
      </c>
      <c r="F97" s="217" t="s">
        <v>1613</v>
      </c>
      <c r="G97" s="218" t="s">
        <v>248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144</v>
      </c>
      <c r="AT97" s="226" t="s">
        <v>139</v>
      </c>
      <c r="AU97" s="226" t="s">
        <v>77</v>
      </c>
      <c r="AY97" s="20" t="s">
        <v>136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144</v>
      </c>
      <c r="BM97" s="226" t="s">
        <v>1614</v>
      </c>
    </row>
    <row r="98" s="2" customFormat="1" ht="24.15" customHeight="1">
      <c r="A98" s="41"/>
      <c r="B98" s="42"/>
      <c r="C98" s="215" t="s">
        <v>273</v>
      </c>
      <c r="D98" s="215" t="s">
        <v>139</v>
      </c>
      <c r="E98" s="216" t="s">
        <v>1615</v>
      </c>
      <c r="F98" s="217" t="s">
        <v>1616</v>
      </c>
      <c r="G98" s="218" t="s">
        <v>248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144</v>
      </c>
      <c r="AT98" s="226" t="s">
        <v>139</v>
      </c>
      <c r="AU98" s="226" t="s">
        <v>77</v>
      </c>
      <c r="AY98" s="20" t="s">
        <v>136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144</v>
      </c>
      <c r="BM98" s="226" t="s">
        <v>1617</v>
      </c>
    </row>
    <row r="99" s="2" customFormat="1" ht="37.8" customHeight="1">
      <c r="A99" s="41"/>
      <c r="B99" s="42"/>
      <c r="C99" s="215" t="s">
        <v>281</v>
      </c>
      <c r="D99" s="215" t="s">
        <v>139</v>
      </c>
      <c r="E99" s="216" t="s">
        <v>1618</v>
      </c>
      <c r="F99" s="217" t="s">
        <v>1619</v>
      </c>
      <c r="G99" s="218" t="s">
        <v>248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300" t="s">
        <v>19</v>
      </c>
      <c r="N99" s="301" t="s">
        <v>41</v>
      </c>
      <c r="O99" s="292"/>
      <c r="P99" s="302">
        <f>O99*H99</f>
        <v>0</v>
      </c>
      <c r="Q99" s="302">
        <v>0</v>
      </c>
      <c r="R99" s="302">
        <f>Q99*H99</f>
        <v>0</v>
      </c>
      <c r="S99" s="302">
        <v>0</v>
      </c>
      <c r="T99" s="303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144</v>
      </c>
      <c r="AT99" s="226" t="s">
        <v>139</v>
      </c>
      <c r="AU99" s="226" t="s">
        <v>77</v>
      </c>
      <c r="AY99" s="20" t="s">
        <v>136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144</v>
      </c>
      <c r="BM99" s="226" t="s">
        <v>1620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Akub0Ux/yhv7RHt2+C/c8Wbr1FQVmo3eq/F1HX0n/jw6H+d4MwOVMpQucNrY+ZFDsi+FVRBbdrZRgGo3pGzG7w==" hashValue="2kvTJYbfjemQiy+rFE9aLhi5iYUcFGI37dqWGAUKk5sSHBNsiefxFR6ByU+Uf/URMpU7Pu4jfG42nS/GoPeBmg==" algorithmName="SHA-512" password="CC51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1621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1622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1623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1624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1625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1626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1627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1628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1629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1630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1631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76</v>
      </c>
      <c r="F18" s="315" t="s">
        <v>1632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1633</v>
      </c>
      <c r="F19" s="315" t="s">
        <v>1634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1635</v>
      </c>
      <c r="F20" s="315" t="s">
        <v>1636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1637</v>
      </c>
      <c r="F21" s="315" t="s">
        <v>98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1638</v>
      </c>
      <c r="F22" s="315" t="s">
        <v>1639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83</v>
      </c>
      <c r="F23" s="315" t="s">
        <v>1640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1641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1642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1643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1644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1645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1646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1647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1648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1649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122</v>
      </c>
      <c r="F36" s="315"/>
      <c r="G36" s="315" t="s">
        <v>1650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1651</v>
      </c>
      <c r="F37" s="315"/>
      <c r="G37" s="315" t="s">
        <v>1652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51</v>
      </c>
      <c r="F38" s="315"/>
      <c r="G38" s="315" t="s">
        <v>1653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52</v>
      </c>
      <c r="F39" s="315"/>
      <c r="G39" s="315" t="s">
        <v>1654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123</v>
      </c>
      <c r="F40" s="315"/>
      <c r="G40" s="315" t="s">
        <v>1655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124</v>
      </c>
      <c r="F41" s="315"/>
      <c r="G41" s="315" t="s">
        <v>1656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1657</v>
      </c>
      <c r="F42" s="315"/>
      <c r="G42" s="315" t="s">
        <v>1658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1659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1660</v>
      </c>
      <c r="F44" s="315"/>
      <c r="G44" s="315" t="s">
        <v>1661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126</v>
      </c>
      <c r="F45" s="315"/>
      <c r="G45" s="315" t="s">
        <v>1662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1663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1664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1665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1666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1667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1668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1669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1670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1671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1672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1673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1674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1675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1676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1677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1678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1679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1680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1681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1682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1683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1684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1685</v>
      </c>
      <c r="D76" s="333"/>
      <c r="E76" s="333"/>
      <c r="F76" s="333" t="s">
        <v>1686</v>
      </c>
      <c r="G76" s="334"/>
      <c r="H76" s="333" t="s">
        <v>52</v>
      </c>
      <c r="I76" s="333" t="s">
        <v>55</v>
      </c>
      <c r="J76" s="333" t="s">
        <v>1687</v>
      </c>
      <c r="K76" s="332"/>
    </row>
    <row r="77" s="1" customFormat="1" ht="17.25" customHeight="1">
      <c r="B77" s="330"/>
      <c r="C77" s="335" t="s">
        <v>1688</v>
      </c>
      <c r="D77" s="335"/>
      <c r="E77" s="335"/>
      <c r="F77" s="336" t="s">
        <v>1689</v>
      </c>
      <c r="G77" s="337"/>
      <c r="H77" s="335"/>
      <c r="I77" s="335"/>
      <c r="J77" s="335" t="s">
        <v>1690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51</v>
      </c>
      <c r="D79" s="340"/>
      <c r="E79" s="340"/>
      <c r="F79" s="341" t="s">
        <v>1691</v>
      </c>
      <c r="G79" s="342"/>
      <c r="H79" s="318" t="s">
        <v>1692</v>
      </c>
      <c r="I79" s="318" t="s">
        <v>1693</v>
      </c>
      <c r="J79" s="318">
        <v>20</v>
      </c>
      <c r="K79" s="332"/>
    </row>
    <row r="80" s="1" customFormat="1" ht="15" customHeight="1">
      <c r="B80" s="330"/>
      <c r="C80" s="318" t="s">
        <v>1694</v>
      </c>
      <c r="D80" s="318"/>
      <c r="E80" s="318"/>
      <c r="F80" s="341" t="s">
        <v>1691</v>
      </c>
      <c r="G80" s="342"/>
      <c r="H80" s="318" t="s">
        <v>1695</v>
      </c>
      <c r="I80" s="318" t="s">
        <v>1693</v>
      </c>
      <c r="J80" s="318">
        <v>120</v>
      </c>
      <c r="K80" s="332"/>
    </row>
    <row r="81" s="1" customFormat="1" ht="15" customHeight="1">
      <c r="B81" s="343"/>
      <c r="C81" s="318" t="s">
        <v>1696</v>
      </c>
      <c r="D81" s="318"/>
      <c r="E81" s="318"/>
      <c r="F81" s="341" t="s">
        <v>1697</v>
      </c>
      <c r="G81" s="342"/>
      <c r="H81" s="318" t="s">
        <v>1698</v>
      </c>
      <c r="I81" s="318" t="s">
        <v>1693</v>
      </c>
      <c r="J81" s="318">
        <v>50</v>
      </c>
      <c r="K81" s="332"/>
    </row>
    <row r="82" s="1" customFormat="1" ht="15" customHeight="1">
      <c r="B82" s="343"/>
      <c r="C82" s="318" t="s">
        <v>1699</v>
      </c>
      <c r="D82" s="318"/>
      <c r="E82" s="318"/>
      <c r="F82" s="341" t="s">
        <v>1691</v>
      </c>
      <c r="G82" s="342"/>
      <c r="H82" s="318" t="s">
        <v>1700</v>
      </c>
      <c r="I82" s="318" t="s">
        <v>1701</v>
      </c>
      <c r="J82" s="318"/>
      <c r="K82" s="332"/>
    </row>
    <row r="83" s="1" customFormat="1" ht="15" customHeight="1">
      <c r="B83" s="343"/>
      <c r="C83" s="344" t="s">
        <v>1702</v>
      </c>
      <c r="D83" s="344"/>
      <c r="E83" s="344"/>
      <c r="F83" s="345" t="s">
        <v>1697</v>
      </c>
      <c r="G83" s="344"/>
      <c r="H83" s="344" t="s">
        <v>1703</v>
      </c>
      <c r="I83" s="344" t="s">
        <v>1693</v>
      </c>
      <c r="J83" s="344">
        <v>15</v>
      </c>
      <c r="K83" s="332"/>
    </row>
    <row r="84" s="1" customFormat="1" ht="15" customHeight="1">
      <c r="B84" s="343"/>
      <c r="C84" s="344" t="s">
        <v>1704</v>
      </c>
      <c r="D84" s="344"/>
      <c r="E84" s="344"/>
      <c r="F84" s="345" t="s">
        <v>1697</v>
      </c>
      <c r="G84" s="344"/>
      <c r="H84" s="344" t="s">
        <v>1705</v>
      </c>
      <c r="I84" s="344" t="s">
        <v>1693</v>
      </c>
      <c r="J84" s="344">
        <v>15</v>
      </c>
      <c r="K84" s="332"/>
    </row>
    <row r="85" s="1" customFormat="1" ht="15" customHeight="1">
      <c r="B85" s="343"/>
      <c r="C85" s="344" t="s">
        <v>1706</v>
      </c>
      <c r="D85" s="344"/>
      <c r="E85" s="344"/>
      <c r="F85" s="345" t="s">
        <v>1697</v>
      </c>
      <c r="G85" s="344"/>
      <c r="H85" s="344" t="s">
        <v>1707</v>
      </c>
      <c r="I85" s="344" t="s">
        <v>1693</v>
      </c>
      <c r="J85" s="344">
        <v>20</v>
      </c>
      <c r="K85" s="332"/>
    </row>
    <row r="86" s="1" customFormat="1" ht="15" customHeight="1">
      <c r="B86" s="343"/>
      <c r="C86" s="344" t="s">
        <v>1708</v>
      </c>
      <c r="D86" s="344"/>
      <c r="E86" s="344"/>
      <c r="F86" s="345" t="s">
        <v>1697</v>
      </c>
      <c r="G86" s="344"/>
      <c r="H86" s="344" t="s">
        <v>1709</v>
      </c>
      <c r="I86" s="344" t="s">
        <v>1693</v>
      </c>
      <c r="J86" s="344">
        <v>20</v>
      </c>
      <c r="K86" s="332"/>
    </row>
    <row r="87" s="1" customFormat="1" ht="15" customHeight="1">
      <c r="B87" s="343"/>
      <c r="C87" s="318" t="s">
        <v>1710</v>
      </c>
      <c r="D87" s="318"/>
      <c r="E87" s="318"/>
      <c r="F87" s="341" t="s">
        <v>1697</v>
      </c>
      <c r="G87" s="342"/>
      <c r="H87" s="318" t="s">
        <v>1711</v>
      </c>
      <c r="I87" s="318" t="s">
        <v>1693</v>
      </c>
      <c r="J87" s="318">
        <v>50</v>
      </c>
      <c r="K87" s="332"/>
    </row>
    <row r="88" s="1" customFormat="1" ht="15" customHeight="1">
      <c r="B88" s="343"/>
      <c r="C88" s="318" t="s">
        <v>1712</v>
      </c>
      <c r="D88" s="318"/>
      <c r="E88" s="318"/>
      <c r="F88" s="341" t="s">
        <v>1697</v>
      </c>
      <c r="G88" s="342"/>
      <c r="H88" s="318" t="s">
        <v>1713</v>
      </c>
      <c r="I88" s="318" t="s">
        <v>1693</v>
      </c>
      <c r="J88" s="318">
        <v>20</v>
      </c>
      <c r="K88" s="332"/>
    </row>
    <row r="89" s="1" customFormat="1" ht="15" customHeight="1">
      <c r="B89" s="343"/>
      <c r="C89" s="318" t="s">
        <v>1714</v>
      </c>
      <c r="D89" s="318"/>
      <c r="E89" s="318"/>
      <c r="F89" s="341" t="s">
        <v>1697</v>
      </c>
      <c r="G89" s="342"/>
      <c r="H89" s="318" t="s">
        <v>1715</v>
      </c>
      <c r="I89" s="318" t="s">
        <v>1693</v>
      </c>
      <c r="J89" s="318">
        <v>20</v>
      </c>
      <c r="K89" s="332"/>
    </row>
    <row r="90" s="1" customFormat="1" ht="15" customHeight="1">
      <c r="B90" s="343"/>
      <c r="C90" s="318" t="s">
        <v>1716</v>
      </c>
      <c r="D90" s="318"/>
      <c r="E90" s="318"/>
      <c r="F90" s="341" t="s">
        <v>1697</v>
      </c>
      <c r="G90" s="342"/>
      <c r="H90" s="318" t="s">
        <v>1717</v>
      </c>
      <c r="I90" s="318" t="s">
        <v>1693</v>
      </c>
      <c r="J90" s="318">
        <v>50</v>
      </c>
      <c r="K90" s="332"/>
    </row>
    <row r="91" s="1" customFormat="1" ht="15" customHeight="1">
      <c r="B91" s="343"/>
      <c r="C91" s="318" t="s">
        <v>1718</v>
      </c>
      <c r="D91" s="318"/>
      <c r="E91" s="318"/>
      <c r="F91" s="341" t="s">
        <v>1697</v>
      </c>
      <c r="G91" s="342"/>
      <c r="H91" s="318" t="s">
        <v>1718</v>
      </c>
      <c r="I91" s="318" t="s">
        <v>1693</v>
      </c>
      <c r="J91" s="318">
        <v>50</v>
      </c>
      <c r="K91" s="332"/>
    </row>
    <row r="92" s="1" customFormat="1" ht="15" customHeight="1">
      <c r="B92" s="343"/>
      <c r="C92" s="318" t="s">
        <v>1719</v>
      </c>
      <c r="D92" s="318"/>
      <c r="E92" s="318"/>
      <c r="F92" s="341" t="s">
        <v>1697</v>
      </c>
      <c r="G92" s="342"/>
      <c r="H92" s="318" t="s">
        <v>1720</v>
      </c>
      <c r="I92" s="318" t="s">
        <v>1693</v>
      </c>
      <c r="J92" s="318">
        <v>255</v>
      </c>
      <c r="K92" s="332"/>
    </row>
    <row r="93" s="1" customFormat="1" ht="15" customHeight="1">
      <c r="B93" s="343"/>
      <c r="C93" s="318" t="s">
        <v>1721</v>
      </c>
      <c r="D93" s="318"/>
      <c r="E93" s="318"/>
      <c r="F93" s="341" t="s">
        <v>1691</v>
      </c>
      <c r="G93" s="342"/>
      <c r="H93" s="318" t="s">
        <v>1722</v>
      </c>
      <c r="I93" s="318" t="s">
        <v>1723</v>
      </c>
      <c r="J93" s="318"/>
      <c r="K93" s="332"/>
    </row>
    <row r="94" s="1" customFormat="1" ht="15" customHeight="1">
      <c r="B94" s="343"/>
      <c r="C94" s="318" t="s">
        <v>1724</v>
      </c>
      <c r="D94" s="318"/>
      <c r="E94" s="318"/>
      <c r="F94" s="341" t="s">
        <v>1691</v>
      </c>
      <c r="G94" s="342"/>
      <c r="H94" s="318" t="s">
        <v>1725</v>
      </c>
      <c r="I94" s="318" t="s">
        <v>1726</v>
      </c>
      <c r="J94" s="318"/>
      <c r="K94" s="332"/>
    </row>
    <row r="95" s="1" customFormat="1" ht="15" customHeight="1">
      <c r="B95" s="343"/>
      <c r="C95" s="318" t="s">
        <v>1727</v>
      </c>
      <c r="D95" s="318"/>
      <c r="E95" s="318"/>
      <c r="F95" s="341" t="s">
        <v>1691</v>
      </c>
      <c r="G95" s="342"/>
      <c r="H95" s="318" t="s">
        <v>1727</v>
      </c>
      <c r="I95" s="318" t="s">
        <v>1726</v>
      </c>
      <c r="J95" s="318"/>
      <c r="K95" s="332"/>
    </row>
    <row r="96" s="1" customFormat="1" ht="15" customHeight="1">
      <c r="B96" s="343"/>
      <c r="C96" s="318" t="s">
        <v>36</v>
      </c>
      <c r="D96" s="318"/>
      <c r="E96" s="318"/>
      <c r="F96" s="341" t="s">
        <v>1691</v>
      </c>
      <c r="G96" s="342"/>
      <c r="H96" s="318" t="s">
        <v>1728</v>
      </c>
      <c r="I96" s="318" t="s">
        <v>1726</v>
      </c>
      <c r="J96" s="318"/>
      <c r="K96" s="332"/>
    </row>
    <row r="97" s="1" customFormat="1" ht="15" customHeight="1">
      <c r="B97" s="343"/>
      <c r="C97" s="318" t="s">
        <v>46</v>
      </c>
      <c r="D97" s="318"/>
      <c r="E97" s="318"/>
      <c r="F97" s="341" t="s">
        <v>1691</v>
      </c>
      <c r="G97" s="342"/>
      <c r="H97" s="318" t="s">
        <v>1729</v>
      </c>
      <c r="I97" s="318" t="s">
        <v>1726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1730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1685</v>
      </c>
      <c r="D103" s="333"/>
      <c r="E103" s="333"/>
      <c r="F103" s="333" t="s">
        <v>1686</v>
      </c>
      <c r="G103" s="334"/>
      <c r="H103" s="333" t="s">
        <v>52</v>
      </c>
      <c r="I103" s="333" t="s">
        <v>55</v>
      </c>
      <c r="J103" s="333" t="s">
        <v>1687</v>
      </c>
      <c r="K103" s="332"/>
    </row>
    <row r="104" s="1" customFormat="1" ht="17.25" customHeight="1">
      <c r="B104" s="330"/>
      <c r="C104" s="335" t="s">
        <v>1688</v>
      </c>
      <c r="D104" s="335"/>
      <c r="E104" s="335"/>
      <c r="F104" s="336" t="s">
        <v>1689</v>
      </c>
      <c r="G104" s="337"/>
      <c r="H104" s="335"/>
      <c r="I104" s="335"/>
      <c r="J104" s="335" t="s">
        <v>1690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51</v>
      </c>
      <c r="D106" s="340"/>
      <c r="E106" s="340"/>
      <c r="F106" s="341" t="s">
        <v>1691</v>
      </c>
      <c r="G106" s="318"/>
      <c r="H106" s="318" t="s">
        <v>1731</v>
      </c>
      <c r="I106" s="318" t="s">
        <v>1693</v>
      </c>
      <c r="J106" s="318">
        <v>20</v>
      </c>
      <c r="K106" s="332"/>
    </row>
    <row r="107" s="1" customFormat="1" ht="15" customHeight="1">
      <c r="B107" s="330"/>
      <c r="C107" s="318" t="s">
        <v>1694</v>
      </c>
      <c r="D107" s="318"/>
      <c r="E107" s="318"/>
      <c r="F107" s="341" t="s">
        <v>1691</v>
      </c>
      <c r="G107" s="318"/>
      <c r="H107" s="318" t="s">
        <v>1731</v>
      </c>
      <c r="I107" s="318" t="s">
        <v>1693</v>
      </c>
      <c r="J107" s="318">
        <v>120</v>
      </c>
      <c r="K107" s="332"/>
    </row>
    <row r="108" s="1" customFormat="1" ht="15" customHeight="1">
      <c r="B108" s="343"/>
      <c r="C108" s="318" t="s">
        <v>1696</v>
      </c>
      <c r="D108" s="318"/>
      <c r="E108" s="318"/>
      <c r="F108" s="341" t="s">
        <v>1697</v>
      </c>
      <c r="G108" s="318"/>
      <c r="H108" s="318" t="s">
        <v>1731</v>
      </c>
      <c r="I108" s="318" t="s">
        <v>1693</v>
      </c>
      <c r="J108" s="318">
        <v>50</v>
      </c>
      <c r="K108" s="332"/>
    </row>
    <row r="109" s="1" customFormat="1" ht="15" customHeight="1">
      <c r="B109" s="343"/>
      <c r="C109" s="318" t="s">
        <v>1699</v>
      </c>
      <c r="D109" s="318"/>
      <c r="E109" s="318"/>
      <c r="F109" s="341" t="s">
        <v>1691</v>
      </c>
      <c r="G109" s="318"/>
      <c r="H109" s="318" t="s">
        <v>1731</v>
      </c>
      <c r="I109" s="318" t="s">
        <v>1701</v>
      </c>
      <c r="J109" s="318"/>
      <c r="K109" s="332"/>
    </row>
    <row r="110" s="1" customFormat="1" ht="15" customHeight="1">
      <c r="B110" s="343"/>
      <c r="C110" s="318" t="s">
        <v>1710</v>
      </c>
      <c r="D110" s="318"/>
      <c r="E110" s="318"/>
      <c r="F110" s="341" t="s">
        <v>1697</v>
      </c>
      <c r="G110" s="318"/>
      <c r="H110" s="318" t="s">
        <v>1731</v>
      </c>
      <c r="I110" s="318" t="s">
        <v>1693</v>
      </c>
      <c r="J110" s="318">
        <v>50</v>
      </c>
      <c r="K110" s="332"/>
    </row>
    <row r="111" s="1" customFormat="1" ht="15" customHeight="1">
      <c r="B111" s="343"/>
      <c r="C111" s="318" t="s">
        <v>1718</v>
      </c>
      <c r="D111" s="318"/>
      <c r="E111" s="318"/>
      <c r="F111" s="341" t="s">
        <v>1697</v>
      </c>
      <c r="G111" s="318"/>
      <c r="H111" s="318" t="s">
        <v>1731</v>
      </c>
      <c r="I111" s="318" t="s">
        <v>1693</v>
      </c>
      <c r="J111" s="318">
        <v>50</v>
      </c>
      <c r="K111" s="332"/>
    </row>
    <row r="112" s="1" customFormat="1" ht="15" customHeight="1">
      <c r="B112" s="343"/>
      <c r="C112" s="318" t="s">
        <v>1716</v>
      </c>
      <c r="D112" s="318"/>
      <c r="E112" s="318"/>
      <c r="F112" s="341" t="s">
        <v>1697</v>
      </c>
      <c r="G112" s="318"/>
      <c r="H112" s="318" t="s">
        <v>1731</v>
      </c>
      <c r="I112" s="318" t="s">
        <v>1693</v>
      </c>
      <c r="J112" s="318">
        <v>50</v>
      </c>
      <c r="K112" s="332"/>
    </row>
    <row r="113" s="1" customFormat="1" ht="15" customHeight="1">
      <c r="B113" s="343"/>
      <c r="C113" s="318" t="s">
        <v>51</v>
      </c>
      <c r="D113" s="318"/>
      <c r="E113" s="318"/>
      <c r="F113" s="341" t="s">
        <v>1691</v>
      </c>
      <c r="G113" s="318"/>
      <c r="H113" s="318" t="s">
        <v>1732</v>
      </c>
      <c r="I113" s="318" t="s">
        <v>1693</v>
      </c>
      <c r="J113" s="318">
        <v>20</v>
      </c>
      <c r="K113" s="332"/>
    </row>
    <row r="114" s="1" customFormat="1" ht="15" customHeight="1">
      <c r="B114" s="343"/>
      <c r="C114" s="318" t="s">
        <v>1733</v>
      </c>
      <c r="D114" s="318"/>
      <c r="E114" s="318"/>
      <c r="F114" s="341" t="s">
        <v>1691</v>
      </c>
      <c r="G114" s="318"/>
      <c r="H114" s="318" t="s">
        <v>1734</v>
      </c>
      <c r="I114" s="318" t="s">
        <v>1693</v>
      </c>
      <c r="J114" s="318">
        <v>120</v>
      </c>
      <c r="K114" s="332"/>
    </row>
    <row r="115" s="1" customFormat="1" ht="15" customHeight="1">
      <c r="B115" s="343"/>
      <c r="C115" s="318" t="s">
        <v>36</v>
      </c>
      <c r="D115" s="318"/>
      <c r="E115" s="318"/>
      <c r="F115" s="341" t="s">
        <v>1691</v>
      </c>
      <c r="G115" s="318"/>
      <c r="H115" s="318" t="s">
        <v>1735</v>
      </c>
      <c r="I115" s="318" t="s">
        <v>1726</v>
      </c>
      <c r="J115" s="318"/>
      <c r="K115" s="332"/>
    </row>
    <row r="116" s="1" customFormat="1" ht="15" customHeight="1">
      <c r="B116" s="343"/>
      <c r="C116" s="318" t="s">
        <v>46</v>
      </c>
      <c r="D116" s="318"/>
      <c r="E116" s="318"/>
      <c r="F116" s="341" t="s">
        <v>1691</v>
      </c>
      <c r="G116" s="318"/>
      <c r="H116" s="318" t="s">
        <v>1736</v>
      </c>
      <c r="I116" s="318" t="s">
        <v>1726</v>
      </c>
      <c r="J116" s="318"/>
      <c r="K116" s="332"/>
    </row>
    <row r="117" s="1" customFormat="1" ht="15" customHeight="1">
      <c r="B117" s="343"/>
      <c r="C117" s="318" t="s">
        <v>55</v>
      </c>
      <c r="D117" s="318"/>
      <c r="E117" s="318"/>
      <c r="F117" s="341" t="s">
        <v>1691</v>
      </c>
      <c r="G117" s="318"/>
      <c r="H117" s="318" t="s">
        <v>1737</v>
      </c>
      <c r="I117" s="318" t="s">
        <v>1738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1739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1685</v>
      </c>
      <c r="D123" s="333"/>
      <c r="E123" s="333"/>
      <c r="F123" s="333" t="s">
        <v>1686</v>
      </c>
      <c r="G123" s="334"/>
      <c r="H123" s="333" t="s">
        <v>52</v>
      </c>
      <c r="I123" s="333" t="s">
        <v>55</v>
      </c>
      <c r="J123" s="333" t="s">
        <v>1687</v>
      </c>
      <c r="K123" s="362"/>
    </row>
    <row r="124" s="1" customFormat="1" ht="17.25" customHeight="1">
      <c r="B124" s="361"/>
      <c r="C124" s="335" t="s">
        <v>1688</v>
      </c>
      <c r="D124" s="335"/>
      <c r="E124" s="335"/>
      <c r="F124" s="336" t="s">
        <v>1689</v>
      </c>
      <c r="G124" s="337"/>
      <c r="H124" s="335"/>
      <c r="I124" s="335"/>
      <c r="J124" s="335" t="s">
        <v>1690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1694</v>
      </c>
      <c r="D126" s="340"/>
      <c r="E126" s="340"/>
      <c r="F126" s="341" t="s">
        <v>1691</v>
      </c>
      <c r="G126" s="318"/>
      <c r="H126" s="318" t="s">
        <v>1731</v>
      </c>
      <c r="I126" s="318" t="s">
        <v>1693</v>
      </c>
      <c r="J126" s="318">
        <v>120</v>
      </c>
      <c r="K126" s="366"/>
    </row>
    <row r="127" s="1" customFormat="1" ht="15" customHeight="1">
      <c r="B127" s="363"/>
      <c r="C127" s="318" t="s">
        <v>1740</v>
      </c>
      <c r="D127" s="318"/>
      <c r="E127" s="318"/>
      <c r="F127" s="341" t="s">
        <v>1691</v>
      </c>
      <c r="G127" s="318"/>
      <c r="H127" s="318" t="s">
        <v>1741</v>
      </c>
      <c r="I127" s="318" t="s">
        <v>1693</v>
      </c>
      <c r="J127" s="318" t="s">
        <v>1742</v>
      </c>
      <c r="K127" s="366"/>
    </row>
    <row r="128" s="1" customFormat="1" ht="15" customHeight="1">
      <c r="B128" s="363"/>
      <c r="C128" s="318" t="s">
        <v>83</v>
      </c>
      <c r="D128" s="318"/>
      <c r="E128" s="318"/>
      <c r="F128" s="341" t="s">
        <v>1691</v>
      </c>
      <c r="G128" s="318"/>
      <c r="H128" s="318" t="s">
        <v>1743</v>
      </c>
      <c r="I128" s="318" t="s">
        <v>1693</v>
      </c>
      <c r="J128" s="318" t="s">
        <v>1742</v>
      </c>
      <c r="K128" s="366"/>
    </row>
    <row r="129" s="1" customFormat="1" ht="15" customHeight="1">
      <c r="B129" s="363"/>
      <c r="C129" s="318" t="s">
        <v>1702</v>
      </c>
      <c r="D129" s="318"/>
      <c r="E129" s="318"/>
      <c r="F129" s="341" t="s">
        <v>1697</v>
      </c>
      <c r="G129" s="318"/>
      <c r="H129" s="318" t="s">
        <v>1703</v>
      </c>
      <c r="I129" s="318" t="s">
        <v>1693</v>
      </c>
      <c r="J129" s="318">
        <v>15</v>
      </c>
      <c r="K129" s="366"/>
    </row>
    <row r="130" s="1" customFormat="1" ht="15" customHeight="1">
      <c r="B130" s="363"/>
      <c r="C130" s="344" t="s">
        <v>1704</v>
      </c>
      <c r="D130" s="344"/>
      <c r="E130" s="344"/>
      <c r="F130" s="345" t="s">
        <v>1697</v>
      </c>
      <c r="G130" s="344"/>
      <c r="H130" s="344" t="s">
        <v>1705</v>
      </c>
      <c r="I130" s="344" t="s">
        <v>1693</v>
      </c>
      <c r="J130" s="344">
        <v>15</v>
      </c>
      <c r="K130" s="366"/>
    </row>
    <row r="131" s="1" customFormat="1" ht="15" customHeight="1">
      <c r="B131" s="363"/>
      <c r="C131" s="344" t="s">
        <v>1706</v>
      </c>
      <c r="D131" s="344"/>
      <c r="E131" s="344"/>
      <c r="F131" s="345" t="s">
        <v>1697</v>
      </c>
      <c r="G131" s="344"/>
      <c r="H131" s="344" t="s">
        <v>1707</v>
      </c>
      <c r="I131" s="344" t="s">
        <v>1693</v>
      </c>
      <c r="J131" s="344">
        <v>20</v>
      </c>
      <c r="K131" s="366"/>
    </row>
    <row r="132" s="1" customFormat="1" ht="15" customHeight="1">
      <c r="B132" s="363"/>
      <c r="C132" s="344" t="s">
        <v>1708</v>
      </c>
      <c r="D132" s="344"/>
      <c r="E132" s="344"/>
      <c r="F132" s="345" t="s">
        <v>1697</v>
      </c>
      <c r="G132" s="344"/>
      <c r="H132" s="344" t="s">
        <v>1709</v>
      </c>
      <c r="I132" s="344" t="s">
        <v>1693</v>
      </c>
      <c r="J132" s="344">
        <v>20</v>
      </c>
      <c r="K132" s="366"/>
    </row>
    <row r="133" s="1" customFormat="1" ht="15" customHeight="1">
      <c r="B133" s="363"/>
      <c r="C133" s="318" t="s">
        <v>1696</v>
      </c>
      <c r="D133" s="318"/>
      <c r="E133" s="318"/>
      <c r="F133" s="341" t="s">
        <v>1697</v>
      </c>
      <c r="G133" s="318"/>
      <c r="H133" s="318" t="s">
        <v>1731</v>
      </c>
      <c r="I133" s="318" t="s">
        <v>1693</v>
      </c>
      <c r="J133" s="318">
        <v>50</v>
      </c>
      <c r="K133" s="366"/>
    </row>
    <row r="134" s="1" customFormat="1" ht="15" customHeight="1">
      <c r="B134" s="363"/>
      <c r="C134" s="318" t="s">
        <v>1710</v>
      </c>
      <c r="D134" s="318"/>
      <c r="E134" s="318"/>
      <c r="F134" s="341" t="s">
        <v>1697</v>
      </c>
      <c r="G134" s="318"/>
      <c r="H134" s="318" t="s">
        <v>1731</v>
      </c>
      <c r="I134" s="318" t="s">
        <v>1693</v>
      </c>
      <c r="J134" s="318">
        <v>50</v>
      </c>
      <c r="K134" s="366"/>
    </row>
    <row r="135" s="1" customFormat="1" ht="15" customHeight="1">
      <c r="B135" s="363"/>
      <c r="C135" s="318" t="s">
        <v>1716</v>
      </c>
      <c r="D135" s="318"/>
      <c r="E135" s="318"/>
      <c r="F135" s="341" t="s">
        <v>1697</v>
      </c>
      <c r="G135" s="318"/>
      <c r="H135" s="318" t="s">
        <v>1731</v>
      </c>
      <c r="I135" s="318" t="s">
        <v>1693</v>
      </c>
      <c r="J135" s="318">
        <v>50</v>
      </c>
      <c r="K135" s="366"/>
    </row>
    <row r="136" s="1" customFormat="1" ht="15" customHeight="1">
      <c r="B136" s="363"/>
      <c r="C136" s="318" t="s">
        <v>1718</v>
      </c>
      <c r="D136" s="318"/>
      <c r="E136" s="318"/>
      <c r="F136" s="341" t="s">
        <v>1697</v>
      </c>
      <c r="G136" s="318"/>
      <c r="H136" s="318" t="s">
        <v>1731</v>
      </c>
      <c r="I136" s="318" t="s">
        <v>1693</v>
      </c>
      <c r="J136" s="318">
        <v>50</v>
      </c>
      <c r="K136" s="366"/>
    </row>
    <row r="137" s="1" customFormat="1" ht="15" customHeight="1">
      <c r="B137" s="363"/>
      <c r="C137" s="318" t="s">
        <v>1719</v>
      </c>
      <c r="D137" s="318"/>
      <c r="E137" s="318"/>
      <c r="F137" s="341" t="s">
        <v>1697</v>
      </c>
      <c r="G137" s="318"/>
      <c r="H137" s="318" t="s">
        <v>1744</v>
      </c>
      <c r="I137" s="318" t="s">
        <v>1693</v>
      </c>
      <c r="J137" s="318">
        <v>255</v>
      </c>
      <c r="K137" s="366"/>
    </row>
    <row r="138" s="1" customFormat="1" ht="15" customHeight="1">
      <c r="B138" s="363"/>
      <c r="C138" s="318" t="s">
        <v>1721</v>
      </c>
      <c r="D138" s="318"/>
      <c r="E138" s="318"/>
      <c r="F138" s="341" t="s">
        <v>1691</v>
      </c>
      <c r="G138" s="318"/>
      <c r="H138" s="318" t="s">
        <v>1745</v>
      </c>
      <c r="I138" s="318" t="s">
        <v>1723</v>
      </c>
      <c r="J138" s="318"/>
      <c r="K138" s="366"/>
    </row>
    <row r="139" s="1" customFormat="1" ht="15" customHeight="1">
      <c r="B139" s="363"/>
      <c r="C139" s="318" t="s">
        <v>1724</v>
      </c>
      <c r="D139" s="318"/>
      <c r="E139" s="318"/>
      <c r="F139" s="341" t="s">
        <v>1691</v>
      </c>
      <c r="G139" s="318"/>
      <c r="H139" s="318" t="s">
        <v>1746</v>
      </c>
      <c r="I139" s="318" t="s">
        <v>1726</v>
      </c>
      <c r="J139" s="318"/>
      <c r="K139" s="366"/>
    </row>
    <row r="140" s="1" customFormat="1" ht="15" customHeight="1">
      <c r="B140" s="363"/>
      <c r="C140" s="318" t="s">
        <v>1727</v>
      </c>
      <c r="D140" s="318"/>
      <c r="E140" s="318"/>
      <c r="F140" s="341" t="s">
        <v>1691</v>
      </c>
      <c r="G140" s="318"/>
      <c r="H140" s="318" t="s">
        <v>1727</v>
      </c>
      <c r="I140" s="318" t="s">
        <v>1726</v>
      </c>
      <c r="J140" s="318"/>
      <c r="K140" s="366"/>
    </row>
    <row r="141" s="1" customFormat="1" ht="15" customHeight="1">
      <c r="B141" s="363"/>
      <c r="C141" s="318" t="s">
        <v>36</v>
      </c>
      <c r="D141" s="318"/>
      <c r="E141" s="318"/>
      <c r="F141" s="341" t="s">
        <v>1691</v>
      </c>
      <c r="G141" s="318"/>
      <c r="H141" s="318" t="s">
        <v>1747</v>
      </c>
      <c r="I141" s="318" t="s">
        <v>1726</v>
      </c>
      <c r="J141" s="318"/>
      <c r="K141" s="366"/>
    </row>
    <row r="142" s="1" customFormat="1" ht="15" customHeight="1">
      <c r="B142" s="363"/>
      <c r="C142" s="318" t="s">
        <v>1748</v>
      </c>
      <c r="D142" s="318"/>
      <c r="E142" s="318"/>
      <c r="F142" s="341" t="s">
        <v>1691</v>
      </c>
      <c r="G142" s="318"/>
      <c r="H142" s="318" t="s">
        <v>1749</v>
      </c>
      <c r="I142" s="318" t="s">
        <v>1726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1750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1685</v>
      </c>
      <c r="D148" s="333"/>
      <c r="E148" s="333"/>
      <c r="F148" s="333" t="s">
        <v>1686</v>
      </c>
      <c r="G148" s="334"/>
      <c r="H148" s="333" t="s">
        <v>52</v>
      </c>
      <c r="I148" s="333" t="s">
        <v>55</v>
      </c>
      <c r="J148" s="333" t="s">
        <v>1687</v>
      </c>
      <c r="K148" s="332"/>
    </row>
    <row r="149" s="1" customFormat="1" ht="17.25" customHeight="1">
      <c r="B149" s="330"/>
      <c r="C149" s="335" t="s">
        <v>1688</v>
      </c>
      <c r="D149" s="335"/>
      <c r="E149" s="335"/>
      <c r="F149" s="336" t="s">
        <v>1689</v>
      </c>
      <c r="G149" s="337"/>
      <c r="H149" s="335"/>
      <c r="I149" s="335"/>
      <c r="J149" s="335" t="s">
        <v>1690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1694</v>
      </c>
      <c r="D151" s="318"/>
      <c r="E151" s="318"/>
      <c r="F151" s="371" t="s">
        <v>1691</v>
      </c>
      <c r="G151" s="318"/>
      <c r="H151" s="370" t="s">
        <v>1731</v>
      </c>
      <c r="I151" s="370" t="s">
        <v>1693</v>
      </c>
      <c r="J151" s="370">
        <v>120</v>
      </c>
      <c r="K151" s="366"/>
    </row>
    <row r="152" s="1" customFormat="1" ht="15" customHeight="1">
      <c r="B152" s="343"/>
      <c r="C152" s="370" t="s">
        <v>1740</v>
      </c>
      <c r="D152" s="318"/>
      <c r="E152" s="318"/>
      <c r="F152" s="371" t="s">
        <v>1691</v>
      </c>
      <c r="G152" s="318"/>
      <c r="H152" s="370" t="s">
        <v>1751</v>
      </c>
      <c r="I152" s="370" t="s">
        <v>1693</v>
      </c>
      <c r="J152" s="370" t="s">
        <v>1742</v>
      </c>
      <c r="K152" s="366"/>
    </row>
    <row r="153" s="1" customFormat="1" ht="15" customHeight="1">
      <c r="B153" s="343"/>
      <c r="C153" s="370" t="s">
        <v>83</v>
      </c>
      <c r="D153" s="318"/>
      <c r="E153" s="318"/>
      <c r="F153" s="371" t="s">
        <v>1691</v>
      </c>
      <c r="G153" s="318"/>
      <c r="H153" s="370" t="s">
        <v>1752</v>
      </c>
      <c r="I153" s="370" t="s">
        <v>1693</v>
      </c>
      <c r="J153" s="370" t="s">
        <v>1742</v>
      </c>
      <c r="K153" s="366"/>
    </row>
    <row r="154" s="1" customFormat="1" ht="15" customHeight="1">
      <c r="B154" s="343"/>
      <c r="C154" s="370" t="s">
        <v>1696</v>
      </c>
      <c r="D154" s="318"/>
      <c r="E154" s="318"/>
      <c r="F154" s="371" t="s">
        <v>1697</v>
      </c>
      <c r="G154" s="318"/>
      <c r="H154" s="370" t="s">
        <v>1731</v>
      </c>
      <c r="I154" s="370" t="s">
        <v>1693</v>
      </c>
      <c r="J154" s="370">
        <v>50</v>
      </c>
      <c r="K154" s="366"/>
    </row>
    <row r="155" s="1" customFormat="1" ht="15" customHeight="1">
      <c r="B155" s="343"/>
      <c r="C155" s="370" t="s">
        <v>1699</v>
      </c>
      <c r="D155" s="318"/>
      <c r="E155" s="318"/>
      <c r="F155" s="371" t="s">
        <v>1691</v>
      </c>
      <c r="G155" s="318"/>
      <c r="H155" s="370" t="s">
        <v>1731</v>
      </c>
      <c r="I155" s="370" t="s">
        <v>1701</v>
      </c>
      <c r="J155" s="370"/>
      <c r="K155" s="366"/>
    </row>
    <row r="156" s="1" customFormat="1" ht="15" customHeight="1">
      <c r="B156" s="343"/>
      <c r="C156" s="370" t="s">
        <v>1710</v>
      </c>
      <c r="D156" s="318"/>
      <c r="E156" s="318"/>
      <c r="F156" s="371" t="s">
        <v>1697</v>
      </c>
      <c r="G156" s="318"/>
      <c r="H156" s="370" t="s">
        <v>1731</v>
      </c>
      <c r="I156" s="370" t="s">
        <v>1693</v>
      </c>
      <c r="J156" s="370">
        <v>50</v>
      </c>
      <c r="K156" s="366"/>
    </row>
    <row r="157" s="1" customFormat="1" ht="15" customHeight="1">
      <c r="B157" s="343"/>
      <c r="C157" s="370" t="s">
        <v>1718</v>
      </c>
      <c r="D157" s="318"/>
      <c r="E157" s="318"/>
      <c r="F157" s="371" t="s">
        <v>1697</v>
      </c>
      <c r="G157" s="318"/>
      <c r="H157" s="370" t="s">
        <v>1731</v>
      </c>
      <c r="I157" s="370" t="s">
        <v>1693</v>
      </c>
      <c r="J157" s="370">
        <v>50</v>
      </c>
      <c r="K157" s="366"/>
    </row>
    <row r="158" s="1" customFormat="1" ht="15" customHeight="1">
      <c r="B158" s="343"/>
      <c r="C158" s="370" t="s">
        <v>1716</v>
      </c>
      <c r="D158" s="318"/>
      <c r="E158" s="318"/>
      <c r="F158" s="371" t="s">
        <v>1697</v>
      </c>
      <c r="G158" s="318"/>
      <c r="H158" s="370" t="s">
        <v>1731</v>
      </c>
      <c r="I158" s="370" t="s">
        <v>1693</v>
      </c>
      <c r="J158" s="370">
        <v>50</v>
      </c>
      <c r="K158" s="366"/>
    </row>
    <row r="159" s="1" customFormat="1" ht="15" customHeight="1">
      <c r="B159" s="343"/>
      <c r="C159" s="370" t="s">
        <v>106</v>
      </c>
      <c r="D159" s="318"/>
      <c r="E159" s="318"/>
      <c r="F159" s="371" t="s">
        <v>1691</v>
      </c>
      <c r="G159" s="318"/>
      <c r="H159" s="370" t="s">
        <v>1753</v>
      </c>
      <c r="I159" s="370" t="s">
        <v>1693</v>
      </c>
      <c r="J159" s="370" t="s">
        <v>1754</v>
      </c>
      <c r="K159" s="366"/>
    </row>
    <row r="160" s="1" customFormat="1" ht="15" customHeight="1">
      <c r="B160" s="343"/>
      <c r="C160" s="370" t="s">
        <v>1755</v>
      </c>
      <c r="D160" s="318"/>
      <c r="E160" s="318"/>
      <c r="F160" s="371" t="s">
        <v>1691</v>
      </c>
      <c r="G160" s="318"/>
      <c r="H160" s="370" t="s">
        <v>1756</v>
      </c>
      <c r="I160" s="370" t="s">
        <v>1726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1757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1685</v>
      </c>
      <c r="D166" s="333"/>
      <c r="E166" s="333"/>
      <c r="F166" s="333" t="s">
        <v>1686</v>
      </c>
      <c r="G166" s="375"/>
      <c r="H166" s="376" t="s">
        <v>52</v>
      </c>
      <c r="I166" s="376" t="s">
        <v>55</v>
      </c>
      <c r="J166" s="333" t="s">
        <v>1687</v>
      </c>
      <c r="K166" s="310"/>
    </row>
    <row r="167" s="1" customFormat="1" ht="17.25" customHeight="1">
      <c r="B167" s="311"/>
      <c r="C167" s="335" t="s">
        <v>1688</v>
      </c>
      <c r="D167" s="335"/>
      <c r="E167" s="335"/>
      <c r="F167" s="336" t="s">
        <v>1689</v>
      </c>
      <c r="G167" s="377"/>
      <c r="H167" s="378"/>
      <c r="I167" s="378"/>
      <c r="J167" s="335" t="s">
        <v>1690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1694</v>
      </c>
      <c r="D169" s="318"/>
      <c r="E169" s="318"/>
      <c r="F169" s="341" t="s">
        <v>1691</v>
      </c>
      <c r="G169" s="318"/>
      <c r="H169" s="318" t="s">
        <v>1731</v>
      </c>
      <c r="I169" s="318" t="s">
        <v>1693</v>
      </c>
      <c r="J169" s="318">
        <v>120</v>
      </c>
      <c r="K169" s="366"/>
    </row>
    <row r="170" s="1" customFormat="1" ht="15" customHeight="1">
      <c r="B170" s="343"/>
      <c r="C170" s="318" t="s">
        <v>1740</v>
      </c>
      <c r="D170" s="318"/>
      <c r="E170" s="318"/>
      <c r="F170" s="341" t="s">
        <v>1691</v>
      </c>
      <c r="G170" s="318"/>
      <c r="H170" s="318" t="s">
        <v>1741</v>
      </c>
      <c r="I170" s="318" t="s">
        <v>1693</v>
      </c>
      <c r="J170" s="318" t="s">
        <v>1742</v>
      </c>
      <c r="K170" s="366"/>
    </row>
    <row r="171" s="1" customFormat="1" ht="15" customHeight="1">
      <c r="B171" s="343"/>
      <c r="C171" s="318" t="s">
        <v>83</v>
      </c>
      <c r="D171" s="318"/>
      <c r="E171" s="318"/>
      <c r="F171" s="341" t="s">
        <v>1691</v>
      </c>
      <c r="G171" s="318"/>
      <c r="H171" s="318" t="s">
        <v>1758</v>
      </c>
      <c r="I171" s="318" t="s">
        <v>1693</v>
      </c>
      <c r="J171" s="318" t="s">
        <v>1742</v>
      </c>
      <c r="K171" s="366"/>
    </row>
    <row r="172" s="1" customFormat="1" ht="15" customHeight="1">
      <c r="B172" s="343"/>
      <c r="C172" s="318" t="s">
        <v>1696</v>
      </c>
      <c r="D172" s="318"/>
      <c r="E172" s="318"/>
      <c r="F172" s="341" t="s">
        <v>1697</v>
      </c>
      <c r="G172" s="318"/>
      <c r="H172" s="318" t="s">
        <v>1758</v>
      </c>
      <c r="I172" s="318" t="s">
        <v>1693</v>
      </c>
      <c r="J172" s="318">
        <v>50</v>
      </c>
      <c r="K172" s="366"/>
    </row>
    <row r="173" s="1" customFormat="1" ht="15" customHeight="1">
      <c r="B173" s="343"/>
      <c r="C173" s="318" t="s">
        <v>1699</v>
      </c>
      <c r="D173" s="318"/>
      <c r="E173" s="318"/>
      <c r="F173" s="341" t="s">
        <v>1691</v>
      </c>
      <c r="G173" s="318"/>
      <c r="H173" s="318" t="s">
        <v>1758</v>
      </c>
      <c r="I173" s="318" t="s">
        <v>1701</v>
      </c>
      <c r="J173" s="318"/>
      <c r="K173" s="366"/>
    </row>
    <row r="174" s="1" customFormat="1" ht="15" customHeight="1">
      <c r="B174" s="343"/>
      <c r="C174" s="318" t="s">
        <v>1710</v>
      </c>
      <c r="D174" s="318"/>
      <c r="E174" s="318"/>
      <c r="F174" s="341" t="s">
        <v>1697</v>
      </c>
      <c r="G174" s="318"/>
      <c r="H174" s="318" t="s">
        <v>1758</v>
      </c>
      <c r="I174" s="318" t="s">
        <v>1693</v>
      </c>
      <c r="J174" s="318">
        <v>50</v>
      </c>
      <c r="K174" s="366"/>
    </row>
    <row r="175" s="1" customFormat="1" ht="15" customHeight="1">
      <c r="B175" s="343"/>
      <c r="C175" s="318" t="s">
        <v>1718</v>
      </c>
      <c r="D175" s="318"/>
      <c r="E175" s="318"/>
      <c r="F175" s="341" t="s">
        <v>1697</v>
      </c>
      <c r="G175" s="318"/>
      <c r="H175" s="318" t="s">
        <v>1758</v>
      </c>
      <c r="I175" s="318" t="s">
        <v>1693</v>
      </c>
      <c r="J175" s="318">
        <v>50</v>
      </c>
      <c r="K175" s="366"/>
    </row>
    <row r="176" s="1" customFormat="1" ht="15" customHeight="1">
      <c r="B176" s="343"/>
      <c r="C176" s="318" t="s">
        <v>1716</v>
      </c>
      <c r="D176" s="318"/>
      <c r="E176" s="318"/>
      <c r="F176" s="341" t="s">
        <v>1697</v>
      </c>
      <c r="G176" s="318"/>
      <c r="H176" s="318" t="s">
        <v>1758</v>
      </c>
      <c r="I176" s="318" t="s">
        <v>1693</v>
      </c>
      <c r="J176" s="318">
        <v>50</v>
      </c>
      <c r="K176" s="366"/>
    </row>
    <row r="177" s="1" customFormat="1" ht="15" customHeight="1">
      <c r="B177" s="343"/>
      <c r="C177" s="318" t="s">
        <v>122</v>
      </c>
      <c r="D177" s="318"/>
      <c r="E177" s="318"/>
      <c r="F177" s="341" t="s">
        <v>1691</v>
      </c>
      <c r="G177" s="318"/>
      <c r="H177" s="318" t="s">
        <v>1759</v>
      </c>
      <c r="I177" s="318" t="s">
        <v>1760</v>
      </c>
      <c r="J177" s="318"/>
      <c r="K177" s="366"/>
    </row>
    <row r="178" s="1" customFormat="1" ht="15" customHeight="1">
      <c r="B178" s="343"/>
      <c r="C178" s="318" t="s">
        <v>55</v>
      </c>
      <c r="D178" s="318"/>
      <c r="E178" s="318"/>
      <c r="F178" s="341" t="s">
        <v>1691</v>
      </c>
      <c r="G178" s="318"/>
      <c r="H178" s="318" t="s">
        <v>1761</v>
      </c>
      <c r="I178" s="318" t="s">
        <v>1762</v>
      </c>
      <c r="J178" s="318">
        <v>1</v>
      </c>
      <c r="K178" s="366"/>
    </row>
    <row r="179" s="1" customFormat="1" ht="15" customHeight="1">
      <c r="B179" s="343"/>
      <c r="C179" s="318" t="s">
        <v>51</v>
      </c>
      <c r="D179" s="318"/>
      <c r="E179" s="318"/>
      <c r="F179" s="341" t="s">
        <v>1691</v>
      </c>
      <c r="G179" s="318"/>
      <c r="H179" s="318" t="s">
        <v>1763</v>
      </c>
      <c r="I179" s="318" t="s">
        <v>1693</v>
      </c>
      <c r="J179" s="318">
        <v>20</v>
      </c>
      <c r="K179" s="366"/>
    </row>
    <row r="180" s="1" customFormat="1" ht="15" customHeight="1">
      <c r="B180" s="343"/>
      <c r="C180" s="318" t="s">
        <v>52</v>
      </c>
      <c r="D180" s="318"/>
      <c r="E180" s="318"/>
      <c r="F180" s="341" t="s">
        <v>1691</v>
      </c>
      <c r="G180" s="318"/>
      <c r="H180" s="318" t="s">
        <v>1764</v>
      </c>
      <c r="I180" s="318" t="s">
        <v>1693</v>
      </c>
      <c r="J180" s="318">
        <v>255</v>
      </c>
      <c r="K180" s="366"/>
    </row>
    <row r="181" s="1" customFormat="1" ht="15" customHeight="1">
      <c r="B181" s="343"/>
      <c r="C181" s="318" t="s">
        <v>123</v>
      </c>
      <c r="D181" s="318"/>
      <c r="E181" s="318"/>
      <c r="F181" s="341" t="s">
        <v>1691</v>
      </c>
      <c r="G181" s="318"/>
      <c r="H181" s="318" t="s">
        <v>1655</v>
      </c>
      <c r="I181" s="318" t="s">
        <v>1693</v>
      </c>
      <c r="J181" s="318">
        <v>10</v>
      </c>
      <c r="K181" s="366"/>
    </row>
    <row r="182" s="1" customFormat="1" ht="15" customHeight="1">
      <c r="B182" s="343"/>
      <c r="C182" s="318" t="s">
        <v>124</v>
      </c>
      <c r="D182" s="318"/>
      <c r="E182" s="318"/>
      <c r="F182" s="341" t="s">
        <v>1691</v>
      </c>
      <c r="G182" s="318"/>
      <c r="H182" s="318" t="s">
        <v>1765</v>
      </c>
      <c r="I182" s="318" t="s">
        <v>1726</v>
      </c>
      <c r="J182" s="318"/>
      <c r="K182" s="366"/>
    </row>
    <row r="183" s="1" customFormat="1" ht="15" customHeight="1">
      <c r="B183" s="343"/>
      <c r="C183" s="318" t="s">
        <v>1766</v>
      </c>
      <c r="D183" s="318"/>
      <c r="E183" s="318"/>
      <c r="F183" s="341" t="s">
        <v>1691</v>
      </c>
      <c r="G183" s="318"/>
      <c r="H183" s="318" t="s">
        <v>1767</v>
      </c>
      <c r="I183" s="318" t="s">
        <v>1726</v>
      </c>
      <c r="J183" s="318"/>
      <c r="K183" s="366"/>
    </row>
    <row r="184" s="1" customFormat="1" ht="15" customHeight="1">
      <c r="B184" s="343"/>
      <c r="C184" s="318" t="s">
        <v>1755</v>
      </c>
      <c r="D184" s="318"/>
      <c r="E184" s="318"/>
      <c r="F184" s="341" t="s">
        <v>1691</v>
      </c>
      <c r="G184" s="318"/>
      <c r="H184" s="318" t="s">
        <v>1768</v>
      </c>
      <c r="I184" s="318" t="s">
        <v>1726</v>
      </c>
      <c r="J184" s="318"/>
      <c r="K184" s="366"/>
    </row>
    <row r="185" s="1" customFormat="1" ht="15" customHeight="1">
      <c r="B185" s="343"/>
      <c r="C185" s="318" t="s">
        <v>126</v>
      </c>
      <c r="D185" s="318"/>
      <c r="E185" s="318"/>
      <c r="F185" s="341" t="s">
        <v>1697</v>
      </c>
      <c r="G185" s="318"/>
      <c r="H185" s="318" t="s">
        <v>1769</v>
      </c>
      <c r="I185" s="318" t="s">
        <v>1693</v>
      </c>
      <c r="J185" s="318">
        <v>50</v>
      </c>
      <c r="K185" s="366"/>
    </row>
    <row r="186" s="1" customFormat="1" ht="15" customHeight="1">
      <c r="B186" s="343"/>
      <c r="C186" s="318" t="s">
        <v>1770</v>
      </c>
      <c r="D186" s="318"/>
      <c r="E186" s="318"/>
      <c r="F186" s="341" t="s">
        <v>1697</v>
      </c>
      <c r="G186" s="318"/>
      <c r="H186" s="318" t="s">
        <v>1771</v>
      </c>
      <c r="I186" s="318" t="s">
        <v>1772</v>
      </c>
      <c r="J186" s="318"/>
      <c r="K186" s="366"/>
    </row>
    <row r="187" s="1" customFormat="1" ht="15" customHeight="1">
      <c r="B187" s="343"/>
      <c r="C187" s="318" t="s">
        <v>1773</v>
      </c>
      <c r="D187" s="318"/>
      <c r="E187" s="318"/>
      <c r="F187" s="341" t="s">
        <v>1697</v>
      </c>
      <c r="G187" s="318"/>
      <c r="H187" s="318" t="s">
        <v>1774</v>
      </c>
      <c r="I187" s="318" t="s">
        <v>1772</v>
      </c>
      <c r="J187" s="318"/>
      <c r="K187" s="366"/>
    </row>
    <row r="188" s="1" customFormat="1" ht="15" customHeight="1">
      <c r="B188" s="343"/>
      <c r="C188" s="318" t="s">
        <v>1775</v>
      </c>
      <c r="D188" s="318"/>
      <c r="E188" s="318"/>
      <c r="F188" s="341" t="s">
        <v>1697</v>
      </c>
      <c r="G188" s="318"/>
      <c r="H188" s="318" t="s">
        <v>1776</v>
      </c>
      <c r="I188" s="318" t="s">
        <v>1772</v>
      </c>
      <c r="J188" s="318"/>
      <c r="K188" s="366"/>
    </row>
    <row r="189" s="1" customFormat="1" ht="15" customHeight="1">
      <c r="B189" s="343"/>
      <c r="C189" s="379" t="s">
        <v>1777</v>
      </c>
      <c r="D189" s="318"/>
      <c r="E189" s="318"/>
      <c r="F189" s="341" t="s">
        <v>1697</v>
      </c>
      <c r="G189" s="318"/>
      <c r="H189" s="318" t="s">
        <v>1778</v>
      </c>
      <c r="I189" s="318" t="s">
        <v>1779</v>
      </c>
      <c r="J189" s="380" t="s">
        <v>1780</v>
      </c>
      <c r="K189" s="366"/>
    </row>
    <row r="190" s="18" customFormat="1" ht="15" customHeight="1">
      <c r="B190" s="381"/>
      <c r="C190" s="382" t="s">
        <v>1781</v>
      </c>
      <c r="D190" s="383"/>
      <c r="E190" s="383"/>
      <c r="F190" s="384" t="s">
        <v>1697</v>
      </c>
      <c r="G190" s="383"/>
      <c r="H190" s="383" t="s">
        <v>1782</v>
      </c>
      <c r="I190" s="383" t="s">
        <v>1779</v>
      </c>
      <c r="J190" s="385" t="s">
        <v>1780</v>
      </c>
      <c r="K190" s="386"/>
    </row>
    <row r="191" s="1" customFormat="1" ht="15" customHeight="1">
      <c r="B191" s="343"/>
      <c r="C191" s="379" t="s">
        <v>40</v>
      </c>
      <c r="D191" s="318"/>
      <c r="E191" s="318"/>
      <c r="F191" s="341" t="s">
        <v>1691</v>
      </c>
      <c r="G191" s="318"/>
      <c r="H191" s="315" t="s">
        <v>1783</v>
      </c>
      <c r="I191" s="318" t="s">
        <v>1784</v>
      </c>
      <c r="J191" s="318"/>
      <c r="K191" s="366"/>
    </row>
    <row r="192" s="1" customFormat="1" ht="15" customHeight="1">
      <c r="B192" s="343"/>
      <c r="C192" s="379" t="s">
        <v>1785</v>
      </c>
      <c r="D192" s="318"/>
      <c r="E192" s="318"/>
      <c r="F192" s="341" t="s">
        <v>1691</v>
      </c>
      <c r="G192" s="318"/>
      <c r="H192" s="318" t="s">
        <v>1786</v>
      </c>
      <c r="I192" s="318" t="s">
        <v>1726</v>
      </c>
      <c r="J192" s="318"/>
      <c r="K192" s="366"/>
    </row>
    <row r="193" s="1" customFormat="1" ht="15" customHeight="1">
      <c r="B193" s="343"/>
      <c r="C193" s="379" t="s">
        <v>1787</v>
      </c>
      <c r="D193" s="318"/>
      <c r="E193" s="318"/>
      <c r="F193" s="341" t="s">
        <v>1691</v>
      </c>
      <c r="G193" s="318"/>
      <c r="H193" s="318" t="s">
        <v>1788</v>
      </c>
      <c r="I193" s="318" t="s">
        <v>1726</v>
      </c>
      <c r="J193" s="318"/>
      <c r="K193" s="366"/>
    </row>
    <row r="194" s="1" customFormat="1" ht="15" customHeight="1">
      <c r="B194" s="343"/>
      <c r="C194" s="379" t="s">
        <v>1789</v>
      </c>
      <c r="D194" s="318"/>
      <c r="E194" s="318"/>
      <c r="F194" s="341" t="s">
        <v>1697</v>
      </c>
      <c r="G194" s="318"/>
      <c r="H194" s="318" t="s">
        <v>1790</v>
      </c>
      <c r="I194" s="318" t="s">
        <v>1726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1791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1792</v>
      </c>
      <c r="D201" s="388"/>
      <c r="E201" s="388"/>
      <c r="F201" s="388" t="s">
        <v>1793</v>
      </c>
      <c r="G201" s="389"/>
      <c r="H201" s="388" t="s">
        <v>1794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1784</v>
      </c>
      <c r="D203" s="318"/>
      <c r="E203" s="318"/>
      <c r="F203" s="341" t="s">
        <v>41</v>
      </c>
      <c r="G203" s="318"/>
      <c r="H203" s="318" t="s">
        <v>1795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42</v>
      </c>
      <c r="G204" s="318"/>
      <c r="H204" s="318" t="s">
        <v>1796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45</v>
      </c>
      <c r="G205" s="318"/>
      <c r="H205" s="318" t="s">
        <v>1797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43</v>
      </c>
      <c r="G206" s="318"/>
      <c r="H206" s="318" t="s">
        <v>1798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44</v>
      </c>
      <c r="G207" s="318"/>
      <c r="H207" s="318" t="s">
        <v>1799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1738</v>
      </c>
      <c r="D209" s="318"/>
      <c r="E209" s="318"/>
      <c r="F209" s="341" t="s">
        <v>76</v>
      </c>
      <c r="G209" s="318"/>
      <c r="H209" s="318" t="s">
        <v>1800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1635</v>
      </c>
      <c r="G210" s="318"/>
      <c r="H210" s="318" t="s">
        <v>1636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1633</v>
      </c>
      <c r="G211" s="318"/>
      <c r="H211" s="318" t="s">
        <v>1801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1637</v>
      </c>
      <c r="G212" s="379"/>
      <c r="H212" s="370" t="s">
        <v>98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1638</v>
      </c>
      <c r="G213" s="379"/>
      <c r="H213" s="370" t="s">
        <v>1802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1762</v>
      </c>
      <c r="D215" s="318"/>
      <c r="E215" s="318"/>
      <c r="F215" s="341">
        <v>1</v>
      </c>
      <c r="G215" s="379"/>
      <c r="H215" s="370" t="s">
        <v>1803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1804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1805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1806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NBLenovo\Miloslav Výskala</dc:creator>
  <cp:lastModifiedBy>NBLenovo\Miloslav Výskala</cp:lastModifiedBy>
  <dcterms:created xsi:type="dcterms:W3CDTF">2024-12-04T06:54:56Z</dcterms:created>
  <dcterms:modified xsi:type="dcterms:W3CDTF">2024-12-04T06:55:02Z</dcterms:modified>
</cp:coreProperties>
</file>