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Cyklostezka\Projekt\Rozpočet\"/>
    </mc:Choice>
  </mc:AlternateContent>
  <bookViews>
    <workbookView xWindow="0" yWindow="0" windowWidth="0" windowHeight="0"/>
  </bookViews>
  <sheets>
    <sheet name="Rekapitulace stavby" sheetId="1" r:id="rId1"/>
    <sheet name="SO 101 - Cyklostezka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Cyklostezka'!$C$121:$K$323</definedName>
    <definedName name="_xlnm.Print_Area" localSheetId="1">'SO 101 - Cyklostezka'!$C$109:$K$323</definedName>
    <definedName name="_xlnm.Print_Titles" localSheetId="1">'SO 101 - Cyklostezka'!$121:$121</definedName>
    <definedName name="_xlnm._FilterDatabase" localSheetId="2" hidden="1">'VRN - Vedlejší rozpočtové...'!$C$119:$K$148</definedName>
    <definedName name="_xlnm.Print_Area" localSheetId="2">'VRN - Vedlejší rozpočtové...'!$C$107:$K$148</definedName>
    <definedName name="_xlnm.Print_Titles" localSheetId="2">'VRN - Vedlejší rozpočtové...'!$119:$119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2" r="J37"/>
  <c r="J36"/>
  <c i="1" r="AY95"/>
  <c i="2" r="J35"/>
  <c i="1" r="AX95"/>
  <c i="2" r="BI321"/>
  <c r="BH321"/>
  <c r="BG321"/>
  <c r="BF321"/>
  <c r="T321"/>
  <c r="T320"/>
  <c r="R321"/>
  <c r="R320"/>
  <c r="P321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3"/>
  <c r="BH293"/>
  <c r="BG293"/>
  <c r="BF293"/>
  <c r="T293"/>
  <c r="R293"/>
  <c r="P293"/>
  <c r="BI289"/>
  <c r="BH289"/>
  <c r="BG289"/>
  <c r="BF289"/>
  <c r="T289"/>
  <c r="R289"/>
  <c r="P289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1" r="L90"/>
  <c r="AM90"/>
  <c r="AM89"/>
  <c r="L89"/>
  <c r="AM87"/>
  <c r="L87"/>
  <c r="L85"/>
  <c r="L84"/>
  <c i="2" r="BK289"/>
  <c r="BK283"/>
  <c r="BK280"/>
  <c r="BK276"/>
  <c r="BK267"/>
  <c r="J260"/>
  <c r="J243"/>
  <c r="BK225"/>
  <c r="BK198"/>
  <c r="BK186"/>
  <c r="BK165"/>
  <c r="BK229"/>
  <c r="J216"/>
  <c r="BK149"/>
  <c r="J137"/>
  <c r="J321"/>
  <c r="BK312"/>
  <c r="J308"/>
  <c r="BK300"/>
  <c r="BK260"/>
  <c r="J251"/>
  <c r="BK243"/>
  <c r="J221"/>
  <c r="J205"/>
  <c r="J179"/>
  <c r="BK153"/>
  <c r="BK141"/>
  <c r="BK125"/>
  <c r="J201"/>
  <c r="J186"/>
  <c i="1" r="AS94"/>
  <c i="3" r="J123"/>
  <c i="2" r="BK321"/>
  <c r="J289"/>
  <c r="J283"/>
  <c r="J280"/>
  <c r="BK169"/>
  <c r="BK213"/>
  <c r="J194"/>
  <c r="BK179"/>
  <c r="BK133"/>
  <c i="3" r="BK139"/>
  <c r="J126"/>
  <c r="BK146"/>
  <c r="J132"/>
  <c r="BK126"/>
  <c i="2" r="BK251"/>
  <c r="BK190"/>
  <c r="BK161"/>
  <c r="J153"/>
  <c r="J125"/>
  <c r="BK221"/>
  <c r="BK157"/>
  <c r="J141"/>
  <c r="BK129"/>
  <c r="J316"/>
  <c r="BK308"/>
  <c r="J304"/>
  <c r="J293"/>
  <c r="J255"/>
  <c r="J247"/>
  <c r="J235"/>
  <c r="BK209"/>
  <c r="BK183"/>
  <c r="J161"/>
  <c r="J145"/>
  <c r="J133"/>
  <c r="BK235"/>
  <c r="J209"/>
  <c r="J198"/>
  <c r="BK175"/>
  <c i="3" r="J142"/>
  <c r="BK132"/>
  <c r="BK123"/>
  <c r="J139"/>
  <c r="BK136"/>
  <c r="BK129"/>
  <c i="2" r="BK293"/>
  <c r="J276"/>
  <c r="BK271"/>
  <c r="J271"/>
  <c r="J267"/>
  <c r="BK264"/>
  <c r="J264"/>
  <c r="BK255"/>
  <c r="J239"/>
  <c r="J213"/>
  <c r="BK194"/>
  <c r="J169"/>
  <c r="J157"/>
  <c r="BK137"/>
  <c r="J225"/>
  <c r="J183"/>
  <c r="BK145"/>
  <c r="BK316"/>
  <c r="J312"/>
  <c r="BK304"/>
  <c r="J300"/>
  <c r="BK247"/>
  <c r="BK239"/>
  <c r="BK216"/>
  <c r="BK201"/>
  <c r="J175"/>
  <c r="J149"/>
  <c r="J129"/>
  <c r="J229"/>
  <c r="BK205"/>
  <c r="J190"/>
  <c r="J165"/>
  <c i="3" r="J146"/>
  <c r="J129"/>
  <c r="J136"/>
  <c r="BK142"/>
  <c i="2" l="1" r="BK124"/>
  <c r="J124"/>
  <c r="J98"/>
  <c r="P228"/>
  <c r="T124"/>
  <c r="P220"/>
  <c r="T220"/>
  <c r="T228"/>
  <c r="T259"/>
  <c i="3" r="T122"/>
  <c i="2" r="R124"/>
  <c r="BK228"/>
  <c r="J228"/>
  <c r="J100"/>
  <c r="R228"/>
  <c r="R259"/>
  <c i="3" r="P135"/>
  <c i="2" r="P124"/>
  <c r="P123"/>
  <c r="P122"/>
  <c i="1" r="AU95"/>
  <c i="2" r="BK220"/>
  <c r="J220"/>
  <c r="J99"/>
  <c r="R220"/>
  <c r="R123"/>
  <c r="R122"/>
  <c r="BK259"/>
  <c r="J259"/>
  <c r="J101"/>
  <c r="P259"/>
  <c i="3" r="BK122"/>
  <c r="J122"/>
  <c r="J98"/>
  <c r="P122"/>
  <c r="P121"/>
  <c r="P120"/>
  <c i="1" r="AU96"/>
  <c i="3" r="R122"/>
  <c r="BK135"/>
  <c r="J135"/>
  <c r="J99"/>
  <c r="R135"/>
  <c r="T135"/>
  <c i="2" r="BK320"/>
  <c r="J320"/>
  <c r="J102"/>
  <c i="3" r="BK145"/>
  <c r="J145"/>
  <c r="J100"/>
  <c r="J89"/>
  <c r="F92"/>
  <c r="E110"/>
  <c r="BE139"/>
  <c r="BE146"/>
  <c r="BE123"/>
  <c r="BE142"/>
  <c r="BE126"/>
  <c r="BE129"/>
  <c r="BE132"/>
  <c r="BE136"/>
  <c i="2" r="E85"/>
  <c r="BE125"/>
  <c r="BE133"/>
  <c r="BE137"/>
  <c r="BE145"/>
  <c r="BE153"/>
  <c r="BE157"/>
  <c r="BE169"/>
  <c r="BE225"/>
  <c r="F92"/>
  <c r="BE149"/>
  <c r="BE165"/>
  <c r="BE179"/>
  <c r="BE194"/>
  <c r="BE209"/>
  <c r="BE229"/>
  <c r="BE235"/>
  <c r="BE239"/>
  <c r="BE251"/>
  <c r="BE289"/>
  <c r="BE293"/>
  <c r="BE300"/>
  <c r="BE304"/>
  <c r="BE308"/>
  <c r="BE312"/>
  <c r="BE316"/>
  <c r="J89"/>
  <c r="BE161"/>
  <c r="BE183"/>
  <c r="BE186"/>
  <c r="BE190"/>
  <c r="BE198"/>
  <c r="BE213"/>
  <c r="BE129"/>
  <c r="BE141"/>
  <c r="BE175"/>
  <c r="BE201"/>
  <c r="BE205"/>
  <c r="BE216"/>
  <c r="BE221"/>
  <c r="BE243"/>
  <c r="BE247"/>
  <c r="BE255"/>
  <c r="BE260"/>
  <c r="BE264"/>
  <c r="BE267"/>
  <c r="BE271"/>
  <c r="BE276"/>
  <c r="BE280"/>
  <c r="BE283"/>
  <c r="BE321"/>
  <c r="F37"/>
  <c i="1" r="BD95"/>
  <c i="3" r="J34"/>
  <c i="1" r="AW96"/>
  <c i="3" r="F35"/>
  <c i="1" r="BB96"/>
  <c i="2" r="F35"/>
  <c i="1" r="BB95"/>
  <c i="2" r="F36"/>
  <c i="1" r="BC95"/>
  <c i="2" r="J34"/>
  <c i="1" r="AW95"/>
  <c i="3" r="F34"/>
  <c i="1" r="BA96"/>
  <c i="3" r="F37"/>
  <c i="1" r="BD96"/>
  <c i="2" r="F34"/>
  <c i="1" r="BA95"/>
  <c i="3" r="F36"/>
  <c i="1" r="BC96"/>
  <c i="3" l="1" r="T121"/>
  <c r="T120"/>
  <c r="R121"/>
  <c r="R120"/>
  <c i="2" r="T123"/>
  <c r="T122"/>
  <c i="3" r="BK121"/>
  <c r="BK120"/>
  <c r="J120"/>
  <c r="J96"/>
  <c i="2" r="BK123"/>
  <c r="J123"/>
  <c r="J97"/>
  <c i="1" r="AU94"/>
  <c i="2" r="J33"/>
  <c i="1" r="AV95"/>
  <c r="AT95"/>
  <c r="BA94"/>
  <c r="W30"/>
  <c r="BC94"/>
  <c r="W32"/>
  <c r="BD94"/>
  <c r="W33"/>
  <c r="BB94"/>
  <c r="AX94"/>
  <c i="3" r="J33"/>
  <c i="1" r="AV96"/>
  <c r="AT96"/>
  <c i="2" r="F33"/>
  <c i="1" r="AZ95"/>
  <c i="3" r="F33"/>
  <c i="1" r="AZ96"/>
  <c i="3" l="1" r="J121"/>
  <c r="J97"/>
  <c i="2" r="BK122"/>
  <c r="J122"/>
  <c r="J96"/>
  <c i="3" r="J30"/>
  <c i="1" r="AG96"/>
  <c r="AZ94"/>
  <c r="W29"/>
  <c r="AW94"/>
  <c r="AK30"/>
  <c r="W31"/>
  <c r="AY94"/>
  <c i="3" l="1" r="J39"/>
  <c i="1" r="AN96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<sst xmlns="http://schemas.openxmlformats.org/spreadsheetml/2006/main">
  <si>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</si>
  <si>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</si>
  <si>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</si>
  <si>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</si>
  <si>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</si>
  <si>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{84973b69-fc9a-4ded-ad51-4d1a3d2efa48}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</si>
  <si>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</si>
  <si>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</si>
  <si>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</si>
  <si>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</si>
  <si>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</si>
  <si>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</si>
  <si>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</si>
  <si>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</si>
  <si>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006-22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</si>
  <si>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</si>
  <si>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</si>
  <si>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cyklostezka Včelínek II</t>
  </si>
  <si>
    <t>KSO:</t>
  </si>
  <si>
    <t>822 29</t>
  </si>
  <si>
    <t>CC-CZ:</t>
  </si>
  <si>
    <t>2112</t>
  </si>
  <si>
    <t>Místo:</t>
  </si>
  <si>
    <t>Břeclav</t>
  </si>
  <si>
    <t>Datum:</t>
  </si>
  <si>
    <t>28. 2. 2024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</si>
  <si>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</si>
  <si>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</si>
  <si>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</si>
  <si>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</si>
  <si>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</si>
  <si>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</si>
  <si>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</si>
  <si>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Ing. Bořek Zvědělík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</si>
  <si>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</si>
  <si>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</si>
  <si>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</si>
  <si>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</si>
  <si>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</si>
  <si>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</si>
  <si>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</si>
  <si>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</si>
  <si>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</si>
  <si>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</si>
  <si>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</si>
  <si>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</si>
  <si>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</si>
  <si>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</si>
  <si>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</si>
  <si>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</si>
  <si>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</si>
  <si>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</si>
  <si>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</si>
  <si>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</si>
  <si>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</si>
  <si>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</si>
  <si>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</si>
  <si>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</si>
  <si>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</si>
  <si>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</si>
  <si>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</si>
  <si>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</si>
  <si>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</si>
  <si>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</si>
  <si>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</si>
  <si>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</si>
  <si>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</si>
  <si>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</si>
  <si>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</si>
  <si>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</si>
  <si>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</si>
  <si>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</si>
  <si>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</si>
  <si>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</si>
  <si>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</si>
  <si>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</si>
  <si>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</si>
  <si>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</si>
  <si>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</si>
  <si>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</si>
  <si>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</si>
  <si>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</si>
  <si>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</si>
  <si>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Cyklostezka</t>
  </si>
  <si>
    <t>STA</t>
  </si>
  <si>
    <t>1</t>
  </si>
  <si>
    <t>{34252c42-a3d9-44a6-a744-1641a068d2f8}</t>
  </si>
  <si>
    <t>2</t>
  </si>
  <si>
    <t>VRN</t>
  </si>
  <si>
    <t>Vedlejší rozpočtové náklady</t>
  </si>
  <si>
    <t>{637751f3-d4f8-4bac-a975-69f574f1c8bb}</t>
  </si>
  <si>
    <t>822 29 32</t>
  </si>
  <si>
    <t>KRYCÍ LIST SOUPISU PRACÍ</t>
  </si>
  <si>
    <t>Objekt:</t>
  </si>
  <si>
    <t>SO 101 - Cyklostezka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</si>
  <si>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</si>
  <si>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</si>
  <si>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</si>
  <si>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</si>
  <si>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</si>
  <si>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</si>
  <si>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</si>
  <si>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</si>
  <si>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</si>
  <si>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</si>
  <si>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</si>
  <si>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</si>
  <si>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</si>
  <si>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</si>
  <si>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</si>
  <si>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</si>
  <si>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</si>
  <si>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</si>
  <si>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</si>
  <si>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</si>
  <si>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</si>
  <si>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</si>
  <si>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</si>
  <si>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</si>
  <si>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</si>
  <si>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</si>
  <si>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</si>
  <si>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</si>
  <si>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</si>
  <si>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</si>
  <si>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</si>
  <si>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</si>
  <si>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2024 01</t>
  </si>
  <si>
    <t>4</t>
  </si>
  <si>
    <t>980937903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</si>
  <si>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</si>
  <si>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</si>
  <si>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</si>
  <si>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https://podminky.urs.cz/item/CS_URS_2024_01/111251102</t>
  </si>
  <si>
    <t>VV</t>
  </si>
  <si>
    <t>"odstranění křovin" 250</t>
  </si>
  <si>
    <t>112101101</t>
  </si>
  <si>
    <t>Odstranění stromů listnatých průměru kmene přes 100 do 300 mm</t>
  </si>
  <si>
    <t>kus</t>
  </si>
  <si>
    <t>336714188</t>
  </si>
  <si>
    <t>Odstranění stromů s odřezáním kmene a s odvětvením listnatých, průměru kmene přes 100 do 300 mm</t>
  </si>
  <si>
    <t>https://podminky.urs.cz/item/CS_URS_2024_01/112101101</t>
  </si>
  <si>
    <t>"kácení listnatých stromů" 10</t>
  </si>
  <si>
    <t>3</t>
  </si>
  <si>
    <t>112101102</t>
  </si>
  <si>
    <t>Odstranění stromů listnatých průměru kmene přes 300 do 500 mm</t>
  </si>
  <si>
    <t>-445309985</t>
  </si>
  <si>
    <t>Odstranění stromů s odřezáním kmene a s odvětvením listnatých, průměru kmene přes 300 do 500 mm</t>
  </si>
  <si>
    <t>https://podminky.urs.cz/item/CS_URS_2024_01/112101102</t>
  </si>
  <si>
    <t>"kácení listnatých stromů průměr 300-500mm" 7</t>
  </si>
  <si>
    <t>112251101</t>
  </si>
  <si>
    <t>Odstranění pařezů průměru přes 100 do 300 mm</t>
  </si>
  <si>
    <t>1420603220</t>
  </si>
  <si>
    <t>Odstranění pařezů strojně s jejich vykopáním nebo vytrháním průměru přes 100 do 300 mm</t>
  </si>
  <si>
    <t>https://podminky.urs.cz/item/CS_URS_2024_01/112251101</t>
  </si>
  <si>
    <t>10</t>
  </si>
  <si>
    <t>5</t>
  </si>
  <si>
    <t>112251102</t>
  </si>
  <si>
    <t>Odstranění pařezů průměru přes 300 do 500 mm</t>
  </si>
  <si>
    <t>1623460478</t>
  </si>
  <si>
    <t>Odstranění pařezů strojně s jejich vykopáním nebo vytrháním průměru přes 300 do 500 mm</t>
  </si>
  <si>
    <t>https://podminky.urs.cz/item/CS_URS_2024_01/112251102</t>
  </si>
  <si>
    <t>7</t>
  </si>
  <si>
    <t>6</t>
  </si>
  <si>
    <t>121151225</t>
  </si>
  <si>
    <t>Sejmutí lesní půdy plochy přes 500 m2 tl vrstvy přes 250 do 300 mm strojně</t>
  </si>
  <si>
    <t>1628160913</t>
  </si>
  <si>
    <t>Sejmutí lesní půdy strojně při souvislé ploše přes 500 m2, tl. vrstvy přes 250 do 300 mm</t>
  </si>
  <si>
    <t>https://podminky.urs.cz/item/CS_URS_2024_01/121151225</t>
  </si>
  <si>
    <t>"sejmutí lesní půdy v tl. 300mm" 2050</t>
  </si>
  <si>
    <t>122251104</t>
  </si>
  <si>
    <t>Odkopávky a prokopávky nezapažené v hornině třídy těžitelnosti I skupiny 3 objem do 500 m3 strojně</t>
  </si>
  <si>
    <t>m3</t>
  </si>
  <si>
    <t>-1047092162</t>
  </si>
  <si>
    <t>Odkopávky a prokopávky nezapažené strojně v hornině třídy těžitelnosti I skupiny 3 přes 100 do 500 m3</t>
  </si>
  <si>
    <t>https://podminky.urs.cz/item/CS_URS_2024_01/122251104</t>
  </si>
  <si>
    <t>"odkop pro sanaci cyklostezky" 2050*0,2</t>
  </si>
  <si>
    <t>8</t>
  </si>
  <si>
    <t>162201411</t>
  </si>
  <si>
    <t>Vodorovné přemístění kmenů stromů listnatých do 1 km D kmene přes 100 do 300 mm</t>
  </si>
  <si>
    <t>1810625696</t>
  </si>
  <si>
    <t>Vodorovné přemístění větví, kmenů nebo pařezů s naložením, složením a dopravou do 1000 m kmenů stromů listnatých, průměru přes 100 do 300 mm</t>
  </si>
  <si>
    <t>https://podminky.urs.cz/item/CS_URS_2024_01/162201411</t>
  </si>
  <si>
    <t>9</t>
  </si>
  <si>
    <t>162201412</t>
  </si>
  <si>
    <t>Vodorovné přemístění kmenů stromů listnatých do 1 km D kmene přes 300 do 500 mm</t>
  </si>
  <si>
    <t>-638209535</t>
  </si>
  <si>
    <t>Vodorovné přemístění větví, kmenů nebo pařezů s naložením, složením a dopravou do 1000 m kmenů stromů listnatých, průměru přes 300 do 500 mm</t>
  </si>
  <si>
    <t>https://podminky.urs.cz/item/CS_URS_2024_01/162201412</t>
  </si>
  <si>
    <t>162301931</t>
  </si>
  <si>
    <t>Příplatek k vodorovnému přemístění větví stromů listnatých D kmene přes 100 do 300 mm ZKD 1 km</t>
  </si>
  <si>
    <t>916555995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</si>
  <si>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</si>
  <si>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https://podminky.urs.cz/item/CS_URS_2024_01/162301931</t>
  </si>
  <si>
    <t>11</t>
  </si>
  <si>
    <t>162301932</t>
  </si>
  <si>
    <t>Příplatek k vodorovnému přemístění větví stromů listnatých D kmene přes 300 do 500 mm ZKD 1 km</t>
  </si>
  <si>
    <t>-1450237957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</si>
  <si>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</si>
  <si>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https://podminky.urs.cz/item/CS_URS_2024_01/162301932</t>
  </si>
  <si>
    <t>162306111</t>
  </si>
  <si>
    <t>Vodorovné přemístění do 500 m bez naložení výkopku ze zemin schopných zúrodnění</t>
  </si>
  <si>
    <t>-1904688611</t>
  </si>
  <si>
    <t>Vodorovné přemístění výkopku bez naložení, avšak se složením zemin schopných zúrodnění, na vzdálenost přes 100 do 500 m</t>
  </si>
  <si>
    <t>https://podminky.urs.cz/item/CS_URS_2024_01/162306111</t>
  </si>
  <si>
    <t>"přesun půdy pro rozprostření" 386</t>
  </si>
  <si>
    <t>"uložení ma mezideponii pro ohumusování" 229</t>
  </si>
  <si>
    <t>Součet</t>
  </si>
  <si>
    <t>13</t>
  </si>
  <si>
    <t>162751117</t>
  </si>
  <si>
    <t>Vodorovné přemístění přes 9 000 do 10000 m výkopku/sypaniny z horniny třídy těžitelnosti I skupiny 1 až 3</t>
  </si>
  <si>
    <t>-2142187079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</si>
  <si>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</si>
  <si>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</si>
  <si>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"výkop pro sanaci cyklostezky" 410</t>
  </si>
  <si>
    <t>14</t>
  </si>
  <si>
    <t>171151111</t>
  </si>
  <si>
    <t>Uložení sypaniny z hornin nesoudržných sypkých do násypů zhutněných strojně</t>
  </si>
  <si>
    <t>464137535</t>
  </si>
  <si>
    <t>Uložení sypanin do násypů strojně s rozprostřením sypaniny ve vrstvách a s hrubým urovnáním zhutněných z hornin nesoudržných sypkých</t>
  </si>
  <si>
    <t>https://podminky.urs.cz/item/CS_URS_2024_01/171151111</t>
  </si>
  <si>
    <t>"zřízení násypu cyklostezky po vrstvách se zhutněním" 1915</t>
  </si>
  <si>
    <t>15</t>
  </si>
  <si>
    <t>M</t>
  </si>
  <si>
    <t>1036410R</t>
  </si>
  <si>
    <t>zemina vhodná do násypu, hutnitelná</t>
  </si>
  <si>
    <t>t</t>
  </si>
  <si>
    <t>-1104891070</t>
  </si>
  <si>
    <t>zemina pro terénní úpravy - tříděná</t>
  </si>
  <si>
    <t>"zemina vhodná do násypu, hutnitelná" 1915*1,8</t>
  </si>
  <si>
    <t>16</t>
  </si>
  <si>
    <t>171201231</t>
  </si>
  <si>
    <t>Poplatek za uložení zeminy a kamení na recyklační skládce (skládkovné) kód odpadu 17 05 04</t>
  </si>
  <si>
    <t>1879881653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</si>
  <si>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</si>
  <si>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</si>
  <si>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410*1,8</t>
  </si>
  <si>
    <t>17</t>
  </si>
  <si>
    <t>171251201</t>
  </si>
  <si>
    <t>Uložení sypaniny na skládky nebo meziskládky</t>
  </si>
  <si>
    <t>816461980</t>
  </si>
  <si>
    <t>Uložení sypaniny na skládky nebo meziskládky bez hutnění s upravením uložené sypaniny do předepsaného tvaru</t>
  </si>
  <si>
    <t>https://podminky.urs.cz/item/CS_URS_2024_01/171251201</t>
  </si>
  <si>
    <t>410</t>
  </si>
  <si>
    <t>18</t>
  </si>
  <si>
    <t>174151101</t>
  </si>
  <si>
    <t>Zásyp jam, šachet rýh nebo kolem objektů sypaninou se zhutněním</t>
  </si>
  <si>
    <t>1090708230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</si>
  <si>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</si>
  <si>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</si>
  <si>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"podsyp pod krajnicí ze štěrkodrti ŠD 0/32" 496*0,05</t>
  </si>
  <si>
    <t>19</t>
  </si>
  <si>
    <t>58344171</t>
  </si>
  <si>
    <t>štěrkodrť frakce 0/32</t>
  </si>
  <si>
    <t>-667501858</t>
  </si>
  <si>
    <t>"zásyp pod krajnicí" 24,8*2</t>
  </si>
  <si>
    <t>20</t>
  </si>
  <si>
    <t>181006116</t>
  </si>
  <si>
    <t>Rozprostření zemin tl vrstvy do 0,5 m schopných zúrodnění v rovině a sklonu do 1:5</t>
  </si>
  <si>
    <t>-503934853</t>
  </si>
  <si>
    <t>Rozprostření zemin schopných zúrodnění v rovině a ve sklonu do 1:5, tloušťka vrstvy přes 0,40 do 0,50 m</t>
  </si>
  <si>
    <t>https://podminky.urs.cz/item/CS_URS_2024_01/181006116</t>
  </si>
  <si>
    <t>"rozprostření přebytečné půdy na okolních pozemcích v tl. 500mm" 386/0,5</t>
  </si>
  <si>
    <t>182351133</t>
  </si>
  <si>
    <t>Rozprostření ornice pl přes 500 m2 ve svahu přes 1:5 tl vrstvy do 200 mm strojně</t>
  </si>
  <si>
    <t>511551913</t>
  </si>
  <si>
    <t>Rozprostření a urovnání ornice ve svahu sklonu přes 1:5 strojně při souvislé ploše přes 500 m2, tl. vrstvy do 200 mm</t>
  </si>
  <si>
    <t>https://podminky.urs.cz/item/CS_URS_2024_01/182351133</t>
  </si>
  <si>
    <t xml:space="preserve">"zpětné použítí ornice pro ohumusování  tl. 200mm" 1145</t>
  </si>
  <si>
    <t>22</t>
  </si>
  <si>
    <t>181411122</t>
  </si>
  <si>
    <t>Založení lučního trávníku výsevem pl do 1000 m2 ve svahu přes 1:5 do 1:2</t>
  </si>
  <si>
    <t>923271908</t>
  </si>
  <si>
    <t>Založení trávníku na půdě předem připravené plochy do 1000 m2 výsevem včetně utažení lučního na svahu přes 1:5 do 1:2</t>
  </si>
  <si>
    <t>https://podminky.urs.cz/item/CS_URS_2024_01/181411122</t>
  </si>
  <si>
    <t>"zatravnění " 1145</t>
  </si>
  <si>
    <t>23</t>
  </si>
  <si>
    <t>00572474</t>
  </si>
  <si>
    <t>osivo směs travní krajinná-svahová</t>
  </si>
  <si>
    <t>kg</t>
  </si>
  <si>
    <t>-1143373043</t>
  </si>
  <si>
    <t>1145*0,045</t>
  </si>
  <si>
    <t>24</t>
  </si>
  <si>
    <t>181951112</t>
  </si>
  <si>
    <t>Úprava pláně v hornině třídy těžitelnosti I skupiny 1 až 3 se zhutněním strojně</t>
  </si>
  <si>
    <t>-1967336372</t>
  </si>
  <si>
    <t>Úprava pláně vyrovnáním výškových rozdílů strojně v hornině třídy těžitelnosti I, skupiny 1 až 3 se zhutněním</t>
  </si>
  <si>
    <t>https://podminky.urs.cz/item/CS_URS_2024_01/181951112</t>
  </si>
  <si>
    <t>"úprava pláně " 2050</t>
  </si>
  <si>
    <t>Zakládání</t>
  </si>
  <si>
    <t>25</t>
  </si>
  <si>
    <t>213141111</t>
  </si>
  <si>
    <t>Zřízení vrstvy z geotextilie v rovině nebo ve sklonu do 1:5 š do 3 m</t>
  </si>
  <si>
    <t>-2020502693</t>
  </si>
  <si>
    <t>Zřízení vrstvy z geotextilie filtrační, separační, odvodňovací, ochranné, výztužné nebo protierozní v rovině nebo ve sklonu do 1:5, šířky do 3 m</t>
  </si>
  <si>
    <t>https://podminky.urs.cz/item/CS_URS_2024_01/213141111</t>
  </si>
  <si>
    <t>"pokládka geotextílie pod sanaci cyklostezky" 2050</t>
  </si>
  <si>
    <t>26</t>
  </si>
  <si>
    <t>69311068</t>
  </si>
  <si>
    <t>geotextilie netkaná separační, ochranná, filtrační, drenážní PP 300g/m2</t>
  </si>
  <si>
    <t>653402580</t>
  </si>
  <si>
    <t>"separační geotextílie, 15% ztratné a přesahy" 2050*1,15</t>
  </si>
  <si>
    <t>Komunikace pozemní</t>
  </si>
  <si>
    <t>27</t>
  </si>
  <si>
    <t>564851111</t>
  </si>
  <si>
    <t>Podklad ze štěrkodrtě ŠD plochy přes 100 m2 tl 150 mm</t>
  </si>
  <si>
    <t>-1805363094</t>
  </si>
  <si>
    <t>Podklad ze štěrkodrti ŠD s rozprostřením a zhutněním plochy přes 100 m2, po zhutnění tl. 150 mm</t>
  </si>
  <si>
    <t>https://podminky.urs.cz/item/CS_URS_2024_01/564851111</t>
  </si>
  <si>
    <t>"1. podkladní vrstva ze štěrkodrti ŠDa 0/32 tl. 150 mm" 1225</t>
  </si>
  <si>
    <t>"2.podkladní vrstva ze štěrkodrti ŠDa 0/32 tl. 150 mm" 903</t>
  </si>
  <si>
    <t>28</t>
  </si>
  <si>
    <t>564861111</t>
  </si>
  <si>
    <t>Podklad ze štěrkodrtě ŠD plochy přes 100 m2 tl 200 mm</t>
  </si>
  <si>
    <t>879728228</t>
  </si>
  <si>
    <t>Podklad ze štěrkodrti ŠD s rozprostřením a zhutněním plochy přes 100 m2, po zhutnění tl. 200 mm</t>
  </si>
  <si>
    <t>https://podminky.urs.cz/item/CS_URS_2024_01/564861111</t>
  </si>
  <si>
    <t>"sanace pláně ze štěrkodrti ŠD 0/63" 2*2050</t>
  </si>
  <si>
    <t>29</t>
  </si>
  <si>
    <t>569831111</t>
  </si>
  <si>
    <t>Zpevnění krajnic štěrkodrtí tl 100 mm</t>
  </si>
  <si>
    <t>-1583919775</t>
  </si>
  <si>
    <t>Zpevnění krajnic nebo komunikací pro pěší s rozprostřením a zhutněním, po zhutnění štěrkodrtí tl. 100 mm</t>
  </si>
  <si>
    <t>https://podminky.urs.cz/item/CS_URS_2024_01/569831111</t>
  </si>
  <si>
    <t>"nezpevněná krajnice ze štěrkodrti ŠD 0/32" 251</t>
  </si>
  <si>
    <t>30</t>
  </si>
  <si>
    <t>573191111</t>
  </si>
  <si>
    <t>Postřik infiltrační kationaktivní emulzí v množství 1 kg/m2</t>
  </si>
  <si>
    <t>387232407</t>
  </si>
  <si>
    <t>Postřik infiltrační kationaktivní emulzí v množství 1,00 kg/m2</t>
  </si>
  <si>
    <t>https://podminky.urs.cz/item/CS_URS_2024_01/573191111</t>
  </si>
  <si>
    <t>"infiltrační postřik 0,6 kg/m2" 779</t>
  </si>
  <si>
    <t>31</t>
  </si>
  <si>
    <t>565145111</t>
  </si>
  <si>
    <t>Asfaltový beton vrstva podkladní ACP 16 (obalované kamenivo OKS) tl 60 mm š do 3 m</t>
  </si>
  <si>
    <t>-1255184453</t>
  </si>
  <si>
    <t>Asfaltový beton vrstva podkladní ACP 16 (obalované kamenivo střednězrnné - OKS) s rozprostřením a zhutněním v pruhu šířky přes 1,5 do 3 m, po zhutnění tl. 60 mm</t>
  </si>
  <si>
    <t>https://podminky.urs.cz/item/CS_URS_2024_01/565145111</t>
  </si>
  <si>
    <t>"asfaltový beton ACP 16+ modifikovaný tl. 60 mm" 779</t>
  </si>
  <si>
    <t>32</t>
  </si>
  <si>
    <t>573231106</t>
  </si>
  <si>
    <t>Postřik živičný spojovací ze silniční emulze v množství 0,30 kg/m2</t>
  </si>
  <si>
    <t>2141125648</t>
  </si>
  <si>
    <t>Postřik spojovací PS bez posypu kamenivem ze silniční emulze, v množství 0,30 kg/m2</t>
  </si>
  <si>
    <t>https://podminky.urs.cz/item/CS_URS_2024_01/573231106</t>
  </si>
  <si>
    <t>"spojovací postřik 0,3 kg/m2" 754</t>
  </si>
  <si>
    <t>33</t>
  </si>
  <si>
    <t>577133111</t>
  </si>
  <si>
    <t>Asfaltový beton vrstva obrusná ACO 8 (ABJ) tl 40 mm š do 3 m z nemodifikovaného asfaltu</t>
  </si>
  <si>
    <t>2070475352</t>
  </si>
  <si>
    <t>Asfaltový beton vrstva obrusná ACO 8 (ABJ) s rozprostřením a se zhutněním z nemodifikovaného asfaltu v pruhu šířky do 3 m, po zhutnění tl. 40 mm</t>
  </si>
  <si>
    <t>https://podminky.urs.cz/item/CS_URS_2024_01/577133111</t>
  </si>
  <si>
    <t xml:space="preserve">"asfaltový beton ACO 11+  tl. 40 mm" 754</t>
  </si>
  <si>
    <t>Ostatní konstrukce a práce, bourání</t>
  </si>
  <si>
    <t>34</t>
  </si>
  <si>
    <t>912112111</t>
  </si>
  <si>
    <t>Montáž sloupku zahrazovacího flexibilního</t>
  </si>
  <si>
    <t>188431537</t>
  </si>
  <si>
    <t>https://podminky.urs.cz/item/CS_URS_2024_01/912112111</t>
  </si>
  <si>
    <t>"sklopný sloupek zamezující vjezdu" 1</t>
  </si>
  <si>
    <t>35</t>
  </si>
  <si>
    <t>74910166</t>
  </si>
  <si>
    <t>sloupek parkovací sklopný 60x60x800mm bílý komaxit motýlek zámek vložkový</t>
  </si>
  <si>
    <t>1171068804</t>
  </si>
  <si>
    <t>"sloupek sklopný" 1</t>
  </si>
  <si>
    <t>36</t>
  </si>
  <si>
    <t>914111111</t>
  </si>
  <si>
    <t>Montáž svislé dopravní značky do velikosti 1 m2 objímkami na sloupek nebo konzolu</t>
  </si>
  <si>
    <t>-1115715468</t>
  </si>
  <si>
    <t>Montáž svislé dopravní značky základní velikosti do 1 m2 objímkami na sloupky nebo konzoly</t>
  </si>
  <si>
    <t>https://podminky.urs.cz/item/CS_URS_2024_01/914111111</t>
  </si>
  <si>
    <t>"montáž DZ na sloupek" 4</t>
  </si>
  <si>
    <t>37</t>
  </si>
  <si>
    <t>40445620</t>
  </si>
  <si>
    <t>zákazové, příkazové dopravní značky B1-B34, C1-15 700mm</t>
  </si>
  <si>
    <t>-1991612813</t>
  </si>
  <si>
    <t>"C9a" 2</t>
  </si>
  <si>
    <t>"C9b" 2</t>
  </si>
  <si>
    <t>38</t>
  </si>
  <si>
    <t>914511112</t>
  </si>
  <si>
    <t>Montáž sloupku dopravních značek délky do 3,5 m s betonovým základem a patkou D 60 mm</t>
  </si>
  <si>
    <t>-293803124</t>
  </si>
  <si>
    <t>Montáž sloupku dopravních značek délky do 3,5 m do hliníkové patky pro sloupek D 60 mm</t>
  </si>
  <si>
    <t>https://podminky.urs.cz/item/CS_URS_2024_01/914511112</t>
  </si>
  <si>
    <t>"montáž sloupku pro DZ včetně dodání víčka a zabetonování hliníkové patky" 2</t>
  </si>
  <si>
    <t>39</t>
  </si>
  <si>
    <t>40445225</t>
  </si>
  <si>
    <t>sloupek pro dopravní značku Zn D 60mm v 3,5m</t>
  </si>
  <si>
    <t>-1672610577</t>
  </si>
  <si>
    <t>40</t>
  </si>
  <si>
    <t>915111112</t>
  </si>
  <si>
    <t>Vodorovné dopravní značení dělící čáry souvislé š 125 mm retroreflexní bílá barva</t>
  </si>
  <si>
    <t>m</t>
  </si>
  <si>
    <t>-503272973</t>
  </si>
  <si>
    <t>Vodorovné dopravní značení stříkané barvou dělící čára šířky 125 mm souvislá bílá retroreflexní</t>
  </si>
  <si>
    <t>https://podminky.urs.cz/item/CS_URS_2024_01/915111112</t>
  </si>
  <si>
    <t>"středová čára plná 0,125mm" 40</t>
  </si>
  <si>
    <t>"opticko-psychologická brzda" 30</t>
  </si>
  <si>
    <t>41</t>
  </si>
  <si>
    <t>915111122</t>
  </si>
  <si>
    <t>Vodorovné dopravní značení dělící čáry přerušované š 125 mm retroreflexní bílá barva</t>
  </si>
  <si>
    <t>1252119549</t>
  </si>
  <si>
    <t>Vodorovné dopravní značení stříkané barvou dělící čára šířky 125 mm přerušovaná bílá retroreflexní</t>
  </si>
  <si>
    <t>https://podminky.urs.cz/item/CS_URS_2024_01/915111122</t>
  </si>
  <si>
    <t>"středová čára přerušovaná, 0,125mm" 240</t>
  </si>
  <si>
    <t>42</t>
  </si>
  <si>
    <t>915131112</t>
  </si>
  <si>
    <t>Vodorovné dopravní značení přechody pro chodce, šipky, symboly retroreflexní bílá barva</t>
  </si>
  <si>
    <t>-1878870696</t>
  </si>
  <si>
    <t>Vodorovné dopravní značení stříkané barvou přechody pro chodce, šipky, symboly bílé retroreflexní</t>
  </si>
  <si>
    <t>https://podminky.urs.cz/item/CS_URS_2024_01/915131112</t>
  </si>
  <si>
    <t>"cyklista" 0,2*16</t>
  </si>
  <si>
    <t>"pěší" 0,3*16</t>
  </si>
  <si>
    <t>"Dej přednost v jizdě" 0,45*2</t>
  </si>
  <si>
    <t>43</t>
  </si>
  <si>
    <t>915223111</t>
  </si>
  <si>
    <t>Varovný pás z plastu pro orientaci nevidomých šířky 420 mm</t>
  </si>
  <si>
    <t>-485634097</t>
  </si>
  <si>
    <t>Orientační prvky pro nevidomé z plastu na pozemních komunikacích a komunikacích pro pěší varovný pás šířky 420 mm</t>
  </si>
  <si>
    <t>https://podminky.urs.cz/item/CS_URS_2024_01/915223111</t>
  </si>
  <si>
    <t>"varovný pás nalepovací" 5,5</t>
  </si>
  <si>
    <t>44</t>
  </si>
  <si>
    <t>915611111</t>
  </si>
  <si>
    <t>Předznačení vodorovného liniového značení</t>
  </si>
  <si>
    <t>-1268561299</t>
  </si>
  <si>
    <t>Předznačení pro vodorovné značení stříkané barvou nebo prováděné z nátěrových hmot liniové dělicí čáry, vodicí proužky</t>
  </si>
  <si>
    <t>https://podminky.urs.cz/item/CS_URS_2024_01/915611111</t>
  </si>
  <si>
    <t>310</t>
  </si>
  <si>
    <t>45</t>
  </si>
  <si>
    <t>915621111</t>
  </si>
  <si>
    <t>Předznačení vodorovného plošného značení</t>
  </si>
  <si>
    <t>1569217257</t>
  </si>
  <si>
    <t>Předznačení pro vodorovné značení stříkané barvou nebo prováděné z nátěrových hmot plošné šipky, symboly, nápisy</t>
  </si>
  <si>
    <t>https://podminky.urs.cz/item/CS_URS_2024_01/915621111</t>
  </si>
  <si>
    <t>8,9</t>
  </si>
  <si>
    <t>46</t>
  </si>
  <si>
    <t>919732221</t>
  </si>
  <si>
    <t>Styčná spára napojení nového živičného povrchu na stávající za tepla š 15 mm hl 25 mm bez prořezání</t>
  </si>
  <si>
    <t>907775559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</si>
  <si>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</si>
  <si>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https://podminky.urs.cz/item/CS_URS_2024_01/919732221</t>
  </si>
  <si>
    <t>"spára mezi novým a starým asf krytem" 17</t>
  </si>
  <si>
    <t>47</t>
  </si>
  <si>
    <t>919735112</t>
  </si>
  <si>
    <t>Řezání stávajícího živičného krytu hl přes 50 do 100 mm</t>
  </si>
  <si>
    <t>-1291822892</t>
  </si>
  <si>
    <t>Řezání stávajícího živičného krytu nebo podkladu hloubky přes 50 do 100 mm</t>
  </si>
  <si>
    <t>https://podminky.urs.cz/item/CS_URS_2024_01/919735112</t>
  </si>
  <si>
    <t>"řezání asfaltového krytu hloubky 100 mm" 17</t>
  </si>
  <si>
    <t>998</t>
  </si>
  <si>
    <t>Přesun hmot</t>
  </si>
  <si>
    <t>48</t>
  </si>
  <si>
    <t>998225111</t>
  </si>
  <si>
    <t>Přesun hmot pro pozemní komunikace s krytem z kamene, monolitickým betonovým nebo živičným</t>
  </si>
  <si>
    <t>285649271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</si>
  <si>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</si>
  <si>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</si>
  <si>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</si>
  <si>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</si>
  <si>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</si>
  <si>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</si>
  <si>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</si>
  <si>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</si>
  <si>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</si>
  <si>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</si>
  <si>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</si>
  <si>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</si>
  <si>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</si>
  <si>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</si>
  <si>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</si>
  <si>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</si>
  <si>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</si>
  <si>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1</t>
  </si>
  <si>
    <t>012303000</t>
  </si>
  <si>
    <t>Geodetické práce po výstavbě</t>
  </si>
  <si>
    <t>-853364386</t>
  </si>
  <si>
    <t>"zaměření stutečného provedení"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</si>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</sst>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2" TargetMode="External" /><Relationship Id="rId2" Type="http://schemas.openxmlformats.org/officeDocument/2006/relationships/hyperlink" Target="https://podminky.urs.cz/item/CS_URS_2024_01/112101101" TargetMode="External" /><Relationship Id="rId3" Type="http://schemas.openxmlformats.org/officeDocument/2006/relationships/hyperlink" Target="https://podminky.urs.cz/item/CS_URS_2024_01/112101102" TargetMode="External" /><Relationship Id="rId4" Type="http://schemas.openxmlformats.org/officeDocument/2006/relationships/hyperlink" Target="https://podminky.urs.cz/item/CS_URS_2024_01/112251101" TargetMode="External" /><Relationship Id="rId5" Type="http://schemas.openxmlformats.org/officeDocument/2006/relationships/hyperlink" Target="https://podminky.urs.cz/item/CS_URS_2024_01/112251102" TargetMode="External" /><Relationship Id="rId6" Type="http://schemas.openxmlformats.org/officeDocument/2006/relationships/hyperlink" Target="https://podminky.urs.cz/item/CS_URS_2024_01/121151225" TargetMode="External" /><Relationship Id="rId7" Type="http://schemas.openxmlformats.org/officeDocument/2006/relationships/hyperlink" Target="https://podminky.urs.cz/item/CS_URS_2024_01/122251104" TargetMode="External" /><Relationship Id="rId8" Type="http://schemas.openxmlformats.org/officeDocument/2006/relationships/hyperlink" Target="https://podminky.urs.cz/item/CS_URS_2024_01/162201411" TargetMode="External" /><Relationship Id="rId9" Type="http://schemas.openxmlformats.org/officeDocument/2006/relationships/hyperlink" Target="https://podminky.urs.cz/item/CS_URS_2024_01/162201412" TargetMode="External" /><Relationship Id="rId10" Type="http://schemas.openxmlformats.org/officeDocument/2006/relationships/hyperlink" Target="https://podminky.urs.cz/item/CS_URS_2024_01/162301931" TargetMode="External" /><Relationship Id="rId11" Type="http://schemas.openxmlformats.org/officeDocument/2006/relationships/hyperlink" Target="https://podminky.urs.cz/item/CS_URS_2024_01/162301932" TargetMode="External" /><Relationship Id="rId12" Type="http://schemas.openxmlformats.org/officeDocument/2006/relationships/hyperlink" Target="https://podminky.urs.cz/item/CS_URS_2024_01/162306111" TargetMode="External" /><Relationship Id="rId13" Type="http://schemas.openxmlformats.org/officeDocument/2006/relationships/hyperlink" Target="https://podminky.urs.cz/item/CS_URS_2024_01/162751117" TargetMode="External" /><Relationship Id="rId14" Type="http://schemas.openxmlformats.org/officeDocument/2006/relationships/hyperlink" Target="https://podminky.urs.cz/item/CS_URS_2024_01/171151111" TargetMode="External" /><Relationship Id="rId15" Type="http://schemas.openxmlformats.org/officeDocument/2006/relationships/hyperlink" Target="https://podminky.urs.cz/item/CS_URS_2024_01/171201231" TargetMode="External" /><Relationship Id="rId16" Type="http://schemas.openxmlformats.org/officeDocument/2006/relationships/hyperlink" Target="https://podminky.urs.cz/item/CS_URS_2024_01/171251201" TargetMode="External" /><Relationship Id="rId17" Type="http://schemas.openxmlformats.org/officeDocument/2006/relationships/hyperlink" Target="https://podminky.urs.cz/item/CS_URS_2024_01/174151101" TargetMode="External" /><Relationship Id="rId18" Type="http://schemas.openxmlformats.org/officeDocument/2006/relationships/hyperlink" Target="https://podminky.urs.cz/item/CS_URS_2024_01/181006116" TargetMode="External" /><Relationship Id="rId19" Type="http://schemas.openxmlformats.org/officeDocument/2006/relationships/hyperlink" Target="https://podminky.urs.cz/item/CS_URS_2024_01/182351133" TargetMode="External" /><Relationship Id="rId20" Type="http://schemas.openxmlformats.org/officeDocument/2006/relationships/hyperlink" Target="https://podminky.urs.cz/item/CS_URS_2024_01/181411122" TargetMode="External" /><Relationship Id="rId21" Type="http://schemas.openxmlformats.org/officeDocument/2006/relationships/hyperlink" Target="https://podminky.urs.cz/item/CS_URS_2024_01/181951112" TargetMode="External" /><Relationship Id="rId22" Type="http://schemas.openxmlformats.org/officeDocument/2006/relationships/hyperlink" Target="https://podminky.urs.cz/item/CS_URS_2024_01/213141111" TargetMode="External" /><Relationship Id="rId23" Type="http://schemas.openxmlformats.org/officeDocument/2006/relationships/hyperlink" Target="https://podminky.urs.cz/item/CS_URS_2024_01/564851111" TargetMode="External" /><Relationship Id="rId24" Type="http://schemas.openxmlformats.org/officeDocument/2006/relationships/hyperlink" Target="https://podminky.urs.cz/item/CS_URS_2024_01/564861111" TargetMode="External" /><Relationship Id="rId25" Type="http://schemas.openxmlformats.org/officeDocument/2006/relationships/hyperlink" Target="https://podminky.urs.cz/item/CS_URS_2024_01/569831111" TargetMode="External" /><Relationship Id="rId26" Type="http://schemas.openxmlformats.org/officeDocument/2006/relationships/hyperlink" Target="https://podminky.urs.cz/item/CS_URS_2024_01/573191111" TargetMode="External" /><Relationship Id="rId27" Type="http://schemas.openxmlformats.org/officeDocument/2006/relationships/hyperlink" Target="https://podminky.urs.cz/item/CS_URS_2024_01/565145111" TargetMode="External" /><Relationship Id="rId28" Type="http://schemas.openxmlformats.org/officeDocument/2006/relationships/hyperlink" Target="https://podminky.urs.cz/item/CS_URS_2024_01/573231106" TargetMode="External" /><Relationship Id="rId29" Type="http://schemas.openxmlformats.org/officeDocument/2006/relationships/hyperlink" Target="https://podminky.urs.cz/item/CS_URS_2024_01/577133111" TargetMode="External" /><Relationship Id="rId30" Type="http://schemas.openxmlformats.org/officeDocument/2006/relationships/hyperlink" Target="https://podminky.urs.cz/item/CS_URS_2024_01/912112111" TargetMode="External" /><Relationship Id="rId31" Type="http://schemas.openxmlformats.org/officeDocument/2006/relationships/hyperlink" Target="https://podminky.urs.cz/item/CS_URS_2024_01/914111111" TargetMode="External" /><Relationship Id="rId32" Type="http://schemas.openxmlformats.org/officeDocument/2006/relationships/hyperlink" Target="https://podminky.urs.cz/item/CS_URS_2024_01/914511112" TargetMode="External" /><Relationship Id="rId33" Type="http://schemas.openxmlformats.org/officeDocument/2006/relationships/hyperlink" Target="https://podminky.urs.cz/item/CS_URS_2024_01/915111112" TargetMode="External" /><Relationship Id="rId34" Type="http://schemas.openxmlformats.org/officeDocument/2006/relationships/hyperlink" Target="https://podminky.urs.cz/item/CS_URS_2024_01/915111122" TargetMode="External" /><Relationship Id="rId35" Type="http://schemas.openxmlformats.org/officeDocument/2006/relationships/hyperlink" Target="https://podminky.urs.cz/item/CS_URS_2024_01/915131112" TargetMode="External" /><Relationship Id="rId36" Type="http://schemas.openxmlformats.org/officeDocument/2006/relationships/hyperlink" Target="https://podminky.urs.cz/item/CS_URS_2024_01/915223111" TargetMode="External" /><Relationship Id="rId37" Type="http://schemas.openxmlformats.org/officeDocument/2006/relationships/hyperlink" Target="https://podminky.urs.cz/item/CS_URS_2024_01/915611111" TargetMode="External" /><Relationship Id="rId38" Type="http://schemas.openxmlformats.org/officeDocument/2006/relationships/hyperlink" Target="https://podminky.urs.cz/item/CS_URS_2024_01/915621111" TargetMode="External" /><Relationship Id="rId39" Type="http://schemas.openxmlformats.org/officeDocument/2006/relationships/hyperlink" Target="https://podminky.urs.cz/item/CS_URS_2024_01/919732221" TargetMode="External" /><Relationship Id="rId40" Type="http://schemas.openxmlformats.org/officeDocument/2006/relationships/hyperlink" Target="https://podminky.urs.cz/item/CS_URS_2024_01/919735112" TargetMode="External" /><Relationship Id="rId41" Type="http://schemas.openxmlformats.org/officeDocument/2006/relationships/hyperlink" Target="https://podminky.urs.cz/item/CS_URS_2024_01/99822511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006-22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Břeclav - cyklostezka Včelínek II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22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Břeclav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24</v>
      </c>
      <c r="AJ87" s="39"/>
      <c r="AK87" s="39"/>
      <c r="AL87" s="39"/>
      <c r="AM87" s="78" t="str">
        <f>IF(AN8= "","",AN8)</f>
        <v>28. 2. 2024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26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Břeclav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Ing. Bořek Zvědělík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Ing. Bořek Zvědělík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19</v>
      </c>
    </row>
    <row r="95" s="7" customFormat="1" ht="16.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101 - Cyklostezka'!J30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'SO 101 - Cyklostezka'!P122</f>
        <v>0</v>
      </c>
      <c r="AV95" s="127">
        <f>'SO 101 - Cyklostezka'!J33</f>
        <v>0</v>
      </c>
      <c r="AW95" s="127">
        <f>'SO 101 - Cyklostezka'!J34</f>
        <v>0</v>
      </c>
      <c r="AX95" s="127">
        <f>'SO 101 - Cyklostezka'!J35</f>
        <v>0</v>
      </c>
      <c r="AY95" s="127">
        <f>'SO 101 - Cyklostezka'!J36</f>
        <v>0</v>
      </c>
      <c r="AZ95" s="127">
        <f>'SO 101 - Cyklostezka'!F33</f>
        <v>0</v>
      </c>
      <c r="BA95" s="127">
        <f>'SO 101 - Cyklostezka'!F34</f>
        <v>0</v>
      </c>
      <c r="BB95" s="127">
        <f>'SO 101 - Cyklostezka'!F35</f>
        <v>0</v>
      </c>
      <c r="BC95" s="127">
        <f>'SO 101 - Cyklostezka'!F36</f>
        <v>0</v>
      </c>
      <c r="BD95" s="129">
        <f>'SO 101 - Cyklostezka'!F37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19</v>
      </c>
      <c r="CM95" s="130" t="s">
        <v>87</v>
      </c>
    </row>
    <row r="96" s="7" customFormat="1" ht="16.5" customHeight="1">
      <c r="A96" s="118" t="s">
        <v>81</v>
      </c>
      <c r="B96" s="119"/>
      <c r="C96" s="120"/>
      <c r="D96" s="121" t="s">
        <v>88</v>
      </c>
      <c r="E96" s="121"/>
      <c r="F96" s="121"/>
      <c r="G96" s="121"/>
      <c r="H96" s="121"/>
      <c r="I96" s="122"/>
      <c r="J96" s="121" t="s">
        <v>89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'VRN - Vedlejší rozpočtové...'!J30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31">
        <v>0</v>
      </c>
      <c r="AT96" s="132">
        <f>ROUND(SUM(AV96:AW96),2)</f>
        <v>0</v>
      </c>
      <c r="AU96" s="133">
        <f>'VRN - Vedlejší rozpočtové...'!P120</f>
        <v>0</v>
      </c>
      <c r="AV96" s="132">
        <f>'VRN - Vedlejší rozpočtové...'!J33</f>
        <v>0</v>
      </c>
      <c r="AW96" s="132">
        <f>'VRN - Vedlejší rozpočtové...'!J34</f>
        <v>0</v>
      </c>
      <c r="AX96" s="132">
        <f>'VRN - Vedlejší rozpočtové...'!J35</f>
        <v>0</v>
      </c>
      <c r="AY96" s="132">
        <f>'VRN - Vedlejší rozpočtové...'!J36</f>
        <v>0</v>
      </c>
      <c r="AZ96" s="132">
        <f>'VRN - Vedlejší rozpočtové...'!F33</f>
        <v>0</v>
      </c>
      <c r="BA96" s="132">
        <f>'VRN - Vedlejší rozpočtové...'!F34</f>
        <v>0</v>
      </c>
      <c r="BB96" s="132">
        <f>'VRN - Vedlejší rozpočtové...'!F35</f>
        <v>0</v>
      </c>
      <c r="BC96" s="132">
        <f>'VRN - Vedlejší rozpočtové...'!F36</f>
        <v>0</v>
      </c>
      <c r="BD96" s="134">
        <f>'VRN - Vedlejší rozpočtové...'!F37</f>
        <v>0</v>
      </c>
      <c r="BE96" s="7"/>
      <c r="BT96" s="130" t="s">
        <v>85</v>
      </c>
      <c r="BV96" s="130" t="s">
        <v>79</v>
      </c>
      <c r="BW96" s="130" t="s">
        <v>90</v>
      </c>
      <c r="BX96" s="130" t="s">
        <v>5</v>
      </c>
      <c r="CL96" s="130" t="s">
        <v>91</v>
      </c>
      <c r="CM96" s="130" t="s">
        <v>87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nxu8kZuVw/3/ExLFKyn7/i7/7sER+6s+/ZQtjgVsxp1GlQJ2nrOJOIseS/Ca2zXrN+7FWlJdm4VcsUFvdCBxfA==" hashValue="s4FcRF64hD4Ly8DbMbYZnksFqO2gCyWskH9/U7aPUh+FHsRvMeKL+Y0GrvLuYyogyOSovCKOParUzsLWfUMXf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Cyklostezka'!C2" display="/"/>
    <hyperlink ref="A9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Břeclav - cyklostezka Včelínek II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94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21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28. 2. 2024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27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29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27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29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ROUND((SUM(BE122:BE323)),  2)</f>
        <v>0</v>
      </c>
      <c r="G33" s="37"/>
      <c r="H33" s="37"/>
      <c r="I33" s="154">
        <v>0.20999999999999999</v>
      </c>
      <c r="J33" s="153">
        <f>ROUND(((SUM(BE122:BE323))*I33),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ROUND((SUM(BF122:BF323)),  2)</f>
        <v>0</v>
      </c>
      <c r="G34" s="37"/>
      <c r="H34" s="37"/>
      <c r="I34" s="154">
        <v>0.12</v>
      </c>
      <c r="J34" s="153">
        <f>ROUND(((SUM(BF122:BF323))*I34),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ROUND((SUM(BG122:BG323)),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ROUND((SUM(BH122:BH323)),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ROUND((SUM(BI122:BI323)),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Břeclav - cyklostezka Včelínek II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101 - Cyklostezka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22</v>
      </c>
      <c r="D89" s="39"/>
      <c r="E89" s="39"/>
      <c r="F89" s="26" t="str">
        <f>F12</f>
        <v>Břeclav</v>
      </c>
      <c r="G89" s="39"/>
      <c r="H89" s="39"/>
      <c r="I89" s="31" t="s">
        <v>24</v>
      </c>
      <c r="J89" s="78" t="str">
        <f>IF(J12="","",J12)</f>
        <v>28. 2. 2024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26</v>
      </c>
      <c r="D91" s="39"/>
      <c r="E91" s="39"/>
      <c r="F91" s="26" t="str">
        <f>E15</f>
        <v>Město Břeclav</v>
      </c>
      <c r="G91" s="39"/>
      <c r="H91" s="39"/>
      <c r="I91" s="31" t="s">
        <v>32</v>
      </c>
      <c r="J91" s="35" t="str">
        <f>E21</f>
        <v>Ing. Bořek Zvědělík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Ing. Bořek Zvědělík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hidden="1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101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102</v>
      </c>
      <c r="E99" s="187"/>
      <c r="F99" s="187"/>
      <c r="G99" s="187"/>
      <c r="H99" s="187"/>
      <c r="I99" s="187"/>
      <c r="J99" s="188">
        <f>J220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J228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J259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105</v>
      </c>
      <c r="E102" s="187"/>
      <c r="F102" s="187"/>
      <c r="G102" s="187"/>
      <c r="H102" s="187"/>
      <c r="I102" s="187"/>
      <c r="J102" s="188">
        <f>J320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hidden="1"/>
    <row r="106" hidden="1"/>
    <row r="107" hidden="1"/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Břeclav - cyklostezka Včelínek II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 101 - Cyklostezka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22</v>
      </c>
      <c r="D116" s="39"/>
      <c r="E116" s="39"/>
      <c r="F116" s="26" t="str">
        <f>F12</f>
        <v>Břeclav</v>
      </c>
      <c r="G116" s="39"/>
      <c r="H116" s="39"/>
      <c r="I116" s="31" t="s">
        <v>24</v>
      </c>
      <c r="J116" s="78" t="str">
        <f>IF(J12="","",J12)</f>
        <v>28. 2. 2024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26</v>
      </c>
      <c r="D118" s="39"/>
      <c r="E118" s="39"/>
      <c r="F118" s="26" t="str">
        <f>E15</f>
        <v>Město Břeclav</v>
      </c>
      <c r="G118" s="39"/>
      <c r="H118" s="39"/>
      <c r="I118" s="31" t="s">
        <v>32</v>
      </c>
      <c r="J118" s="35" t="str">
        <f>E21</f>
        <v>Ing. Bořek Zvědělík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IF(E18="","",E18)</f>
        <v>Vyplň údaj</v>
      </c>
      <c r="G119" s="39"/>
      <c r="H119" s="39"/>
      <c r="I119" s="31" t="s">
        <v>35</v>
      </c>
      <c r="J119" s="35" t="str">
        <f>E24</f>
        <v>Ing. Bořek Zvědělík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107</v>
      </c>
      <c r="D121" s="193" t="s">
        <v>62</v>
      </c>
      <c r="E121" s="193" t="s">
        <v>58</v>
      </c>
      <c r="F121" s="193" t="s">
        <v>59</v>
      </c>
      <c r="G121" s="193" t="s">
        <v>108</v>
      </c>
      <c r="H121" s="193" t="s">
        <v>109</v>
      </c>
      <c r="I121" s="193" t="s">
        <v>110</v>
      </c>
      <c r="J121" s="193" t="s">
        <v>97</v>
      </c>
      <c r="K121" s="194" t="s">
        <v>111</v>
      </c>
      <c r="L121" s="195"/>
      <c r="M121" s="99" t="s">
        <v>1</v>
      </c>
      <c r="N121" s="100" t="s">
        <v>41</v>
      </c>
      <c r="O121" s="100" t="s">
        <v>112</v>
      </c>
      <c r="P121" s="100" t="s">
        <v>113</v>
      </c>
      <c r="Q121" s="100" t="s">
        <v>114</v>
      </c>
      <c r="R121" s="100" t="s">
        <v>115</v>
      </c>
      <c r="S121" s="100" t="s">
        <v>116</v>
      </c>
      <c r="T121" s="101" t="s">
        <v>117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118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3555.6232589999995</v>
      </c>
      <c r="S122" s="103"/>
      <c r="T122" s="199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99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76</v>
      </c>
      <c r="E123" s="204" t="s">
        <v>119</v>
      </c>
      <c r="F123" s="204" t="s">
        <v>120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P124+P220+P228+P259+P320</f>
        <v>0</v>
      </c>
      <c r="Q123" s="209"/>
      <c r="R123" s="210">
        <f>R124+R220+R228+R259+R320</f>
        <v>3555.6232589999995</v>
      </c>
      <c r="S123" s="209"/>
      <c r="T123" s="211">
        <f>T124+T220+T228+T259+T320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85</v>
      </c>
      <c r="AT123" s="213" t="s">
        <v>76</v>
      </c>
      <c r="AU123" s="213" t="s">
        <v>77</v>
      </c>
      <c r="AY123" s="212" t="s">
        <v>121</v>
      </c>
      <c r="BK123" s="214">
        <f>BK124+BK220+BK228+BK259+BK320</f>
        <v>0</v>
      </c>
    </row>
    <row r="124" s="12" customFormat="1" ht="22.8" customHeight="1">
      <c r="A124" s="12"/>
      <c r="B124" s="201"/>
      <c r="C124" s="202"/>
      <c r="D124" s="203" t="s">
        <v>76</v>
      </c>
      <c r="E124" s="215" t="s">
        <v>85</v>
      </c>
      <c r="F124" s="215" t="s">
        <v>122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SUM(P125:P219)</f>
        <v>0</v>
      </c>
      <c r="Q124" s="209"/>
      <c r="R124" s="210">
        <f>SUM(R125:R219)</f>
        <v>3496.6515249999998</v>
      </c>
      <c r="S124" s="209"/>
      <c r="T124" s="211">
        <f>SUM(T125:T219)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85</v>
      </c>
      <c r="AT124" s="213" t="s">
        <v>76</v>
      </c>
      <c r="AU124" s="213" t="s">
        <v>85</v>
      </c>
      <c r="AY124" s="212" t="s">
        <v>121</v>
      </c>
      <c r="BK124" s="214">
        <f>SUM(BK125:BK219)</f>
        <v>0</v>
      </c>
    </row>
    <row r="125" s="2" customFormat="1" ht="24.15" customHeight="1">
      <c r="A125" s="37"/>
      <c r="B125" s="38"/>
      <c r="C125" s="217" t="s">
        <v>85</v>
      </c>
      <c r="D125" s="217" t="s">
        <v>123</v>
      </c>
      <c r="E125" s="218" t="s">
        <v>124</v>
      </c>
      <c r="F125" s="219" t="s">
        <v>125</v>
      </c>
      <c r="G125" s="220" t="s">
        <v>126</v>
      </c>
      <c r="H125" s="221">
        <v>250</v>
      </c>
      <c r="I125" s="222"/>
      <c r="J125" s="223">
        <f>ROUND(I125*H125,2)</f>
        <v>0</v>
      </c>
      <c r="K125" s="219" t="s">
        <v>127</v>
      </c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128</v>
      </c>
      <c r="AT125" s="228" t="s">
        <v>123</v>
      </c>
      <c r="AU125" s="228" t="s">
        <v>87</v>
      </c>
      <c r="AY125" s="16" t="s">
        <v>121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85</v>
      </c>
      <c r="BK125" s="229">
        <f>ROUND(I125*H125,2)</f>
        <v>0</v>
      </c>
      <c r="BL125" s="16" t="s">
        <v>128</v>
      </c>
      <c r="BM125" s="228" t="s">
        <v>129</v>
      </c>
    </row>
    <row r="126" s="2" customFormat="1">
      <c r="A126" s="37"/>
      <c r="B126" s="38"/>
      <c r="C126" s="39"/>
      <c r="D126" s="230" t="s">
        <v>130</v>
      </c>
      <c r="E126" s="39"/>
      <c r="F126" s="231" t="s">
        <v>131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130</v>
      </c>
      <c r="AU126" s="16" t="s">
        <v>87</v>
      </c>
    </row>
    <row r="127" s="2" customFormat="1">
      <c r="A127" s="37"/>
      <c r="B127" s="38"/>
      <c r="C127" s="39"/>
      <c r="D127" s="235" t="s">
        <v>132</v>
      </c>
      <c r="E127" s="39"/>
      <c r="F127" s="236" t="s">
        <v>133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132</v>
      </c>
      <c r="AU127" s="16" t="s">
        <v>87</v>
      </c>
    </row>
    <row r="128" s="13" customFormat="1">
      <c r="A128" s="13"/>
      <c r="B128" s="237"/>
      <c r="C128" s="238"/>
      <c r="D128" s="230" t="s">
        <v>134</v>
      </c>
      <c r="E128" s="239" t="s">
        <v>1</v>
      </c>
      <c r="F128" s="240" t="s">
        <v>135</v>
      </c>
      <c r="G128" s="238"/>
      <c r="H128" s="241">
        <v>250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134</v>
      </c>
      <c r="AU128" s="247" t="s">
        <v>87</v>
      </c>
      <c r="AV128" s="13" t="s">
        <v>87</v>
      </c>
      <c r="AW128" s="13" t="s">
        <v>34</v>
      </c>
      <c r="AX128" s="13" t="s">
        <v>85</v>
      </c>
      <c r="AY128" s="247" t="s">
        <v>121</v>
      </c>
    </row>
    <row r="129" s="2" customFormat="1" ht="16.5" customHeight="1">
      <c r="A129" s="37"/>
      <c r="B129" s="38"/>
      <c r="C129" s="217" t="s">
        <v>87</v>
      </c>
      <c r="D129" s="217" t="s">
        <v>123</v>
      </c>
      <c r="E129" s="218" t="s">
        <v>136</v>
      </c>
      <c r="F129" s="219" t="s">
        <v>137</v>
      </c>
      <c r="G129" s="220" t="s">
        <v>138</v>
      </c>
      <c r="H129" s="221">
        <v>10</v>
      </c>
      <c r="I129" s="222"/>
      <c r="J129" s="223">
        <f>ROUND(I129*H129,2)</f>
        <v>0</v>
      </c>
      <c r="K129" s="219" t="s">
        <v>127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128</v>
      </c>
      <c r="AT129" s="228" t="s">
        <v>123</v>
      </c>
      <c r="AU129" s="228" t="s">
        <v>87</v>
      </c>
      <c r="AY129" s="16" t="s">
        <v>121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128</v>
      </c>
      <c r="BM129" s="228" t="s">
        <v>139</v>
      </c>
    </row>
    <row r="130" s="2" customFormat="1">
      <c r="A130" s="37"/>
      <c r="B130" s="38"/>
      <c r="C130" s="39"/>
      <c r="D130" s="230" t="s">
        <v>130</v>
      </c>
      <c r="E130" s="39"/>
      <c r="F130" s="231" t="s">
        <v>140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130</v>
      </c>
      <c r="AU130" s="16" t="s">
        <v>87</v>
      </c>
    </row>
    <row r="131" s="2" customFormat="1">
      <c r="A131" s="37"/>
      <c r="B131" s="38"/>
      <c r="C131" s="39"/>
      <c r="D131" s="235" t="s">
        <v>132</v>
      </c>
      <c r="E131" s="39"/>
      <c r="F131" s="236" t="s">
        <v>141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132</v>
      </c>
      <c r="AU131" s="16" t="s">
        <v>87</v>
      </c>
    </row>
    <row r="132" s="13" customFormat="1">
      <c r="A132" s="13"/>
      <c r="B132" s="237"/>
      <c r="C132" s="238"/>
      <c r="D132" s="230" t="s">
        <v>134</v>
      </c>
      <c r="E132" s="239" t="s">
        <v>1</v>
      </c>
      <c r="F132" s="240" t="s">
        <v>142</v>
      </c>
      <c r="G132" s="238"/>
      <c r="H132" s="241">
        <v>10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134</v>
      </c>
      <c r="AU132" s="247" t="s">
        <v>87</v>
      </c>
      <c r="AV132" s="13" t="s">
        <v>87</v>
      </c>
      <c r="AW132" s="13" t="s">
        <v>34</v>
      </c>
      <c r="AX132" s="13" t="s">
        <v>85</v>
      </c>
      <c r="AY132" s="247" t="s">
        <v>121</v>
      </c>
    </row>
    <row r="133" s="2" customFormat="1" ht="16.5" customHeight="1">
      <c r="A133" s="37"/>
      <c r="B133" s="38"/>
      <c r="C133" s="217" t="s">
        <v>143</v>
      </c>
      <c r="D133" s="217" t="s">
        <v>123</v>
      </c>
      <c r="E133" s="218" t="s">
        <v>144</v>
      </c>
      <c r="F133" s="219" t="s">
        <v>145</v>
      </c>
      <c r="G133" s="220" t="s">
        <v>138</v>
      </c>
      <c r="H133" s="221">
        <v>7</v>
      </c>
      <c r="I133" s="222"/>
      <c r="J133" s="223">
        <f>ROUND(I133*H133,2)</f>
        <v>0</v>
      </c>
      <c r="K133" s="219" t="s">
        <v>127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128</v>
      </c>
      <c r="AT133" s="228" t="s">
        <v>123</v>
      </c>
      <c r="AU133" s="228" t="s">
        <v>87</v>
      </c>
      <c r="AY133" s="16" t="s">
        <v>121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128</v>
      </c>
      <c r="BM133" s="228" t="s">
        <v>146</v>
      </c>
    </row>
    <row r="134" s="2" customFormat="1">
      <c r="A134" s="37"/>
      <c r="B134" s="38"/>
      <c r="C134" s="39"/>
      <c r="D134" s="230" t="s">
        <v>130</v>
      </c>
      <c r="E134" s="39"/>
      <c r="F134" s="231" t="s">
        <v>147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87</v>
      </c>
    </row>
    <row r="135" s="2" customFormat="1">
      <c r="A135" s="37"/>
      <c r="B135" s="38"/>
      <c r="C135" s="39"/>
      <c r="D135" s="235" t="s">
        <v>132</v>
      </c>
      <c r="E135" s="39"/>
      <c r="F135" s="236" t="s">
        <v>148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132</v>
      </c>
      <c r="AU135" s="16" t="s">
        <v>87</v>
      </c>
    </row>
    <row r="136" s="13" customFormat="1">
      <c r="A136" s="13"/>
      <c r="B136" s="237"/>
      <c r="C136" s="238"/>
      <c r="D136" s="230" t="s">
        <v>134</v>
      </c>
      <c r="E136" s="239" t="s">
        <v>1</v>
      </c>
      <c r="F136" s="240" t="s">
        <v>149</v>
      </c>
      <c r="G136" s="238"/>
      <c r="H136" s="241">
        <v>7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134</v>
      </c>
      <c r="AU136" s="247" t="s">
        <v>87</v>
      </c>
      <c r="AV136" s="13" t="s">
        <v>87</v>
      </c>
      <c r="AW136" s="13" t="s">
        <v>34</v>
      </c>
      <c r="AX136" s="13" t="s">
        <v>85</v>
      </c>
      <c r="AY136" s="247" t="s">
        <v>121</v>
      </c>
    </row>
    <row r="137" s="2" customFormat="1" ht="16.5" customHeight="1">
      <c r="A137" s="37"/>
      <c r="B137" s="38"/>
      <c r="C137" s="217" t="s">
        <v>128</v>
      </c>
      <c r="D137" s="217" t="s">
        <v>123</v>
      </c>
      <c r="E137" s="218" t="s">
        <v>150</v>
      </c>
      <c r="F137" s="219" t="s">
        <v>151</v>
      </c>
      <c r="G137" s="220" t="s">
        <v>138</v>
      </c>
      <c r="H137" s="221">
        <v>10</v>
      </c>
      <c r="I137" s="222"/>
      <c r="J137" s="223">
        <f>ROUND(I137*H137,2)</f>
        <v>0</v>
      </c>
      <c r="K137" s="219" t="s">
        <v>127</v>
      </c>
      <c r="L137" s="43"/>
      <c r="M137" s="224" t="s">
        <v>1</v>
      </c>
      <c r="N137" s="225" t="s">
        <v>42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128</v>
      </c>
      <c r="AT137" s="228" t="s">
        <v>123</v>
      </c>
      <c r="AU137" s="228" t="s">
        <v>87</v>
      </c>
      <c r="AY137" s="16" t="s">
        <v>121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85</v>
      </c>
      <c r="BK137" s="229">
        <f>ROUND(I137*H137,2)</f>
        <v>0</v>
      </c>
      <c r="BL137" s="16" t="s">
        <v>128</v>
      </c>
      <c r="BM137" s="228" t="s">
        <v>152</v>
      </c>
    </row>
    <row r="138" s="2" customFormat="1">
      <c r="A138" s="37"/>
      <c r="B138" s="38"/>
      <c r="C138" s="39"/>
      <c r="D138" s="230" t="s">
        <v>130</v>
      </c>
      <c r="E138" s="39"/>
      <c r="F138" s="231" t="s">
        <v>153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130</v>
      </c>
      <c r="AU138" s="16" t="s">
        <v>87</v>
      </c>
    </row>
    <row r="139" s="2" customFormat="1">
      <c r="A139" s="37"/>
      <c r="B139" s="38"/>
      <c r="C139" s="39"/>
      <c r="D139" s="235" t="s">
        <v>132</v>
      </c>
      <c r="E139" s="39"/>
      <c r="F139" s="236" t="s">
        <v>154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132</v>
      </c>
      <c r="AU139" s="16" t="s">
        <v>87</v>
      </c>
    </row>
    <row r="140" s="13" customFormat="1">
      <c r="A140" s="13"/>
      <c r="B140" s="237"/>
      <c r="C140" s="238"/>
      <c r="D140" s="230" t="s">
        <v>134</v>
      </c>
      <c r="E140" s="239" t="s">
        <v>1</v>
      </c>
      <c r="F140" s="240" t="s">
        <v>155</v>
      </c>
      <c r="G140" s="238"/>
      <c r="H140" s="241">
        <v>10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134</v>
      </c>
      <c r="AU140" s="247" t="s">
        <v>87</v>
      </c>
      <c r="AV140" s="13" t="s">
        <v>87</v>
      </c>
      <c r="AW140" s="13" t="s">
        <v>34</v>
      </c>
      <c r="AX140" s="13" t="s">
        <v>85</v>
      </c>
      <c r="AY140" s="247" t="s">
        <v>121</v>
      </c>
    </row>
    <row r="141" s="2" customFormat="1" ht="16.5" customHeight="1">
      <c r="A141" s="37"/>
      <c r="B141" s="38"/>
      <c r="C141" s="217" t="s">
        <v>156</v>
      </c>
      <c r="D141" s="217" t="s">
        <v>123</v>
      </c>
      <c r="E141" s="218" t="s">
        <v>157</v>
      </c>
      <c r="F141" s="219" t="s">
        <v>158</v>
      </c>
      <c r="G141" s="220" t="s">
        <v>138</v>
      </c>
      <c r="H141" s="221">
        <v>7</v>
      </c>
      <c r="I141" s="222"/>
      <c r="J141" s="223">
        <f>ROUND(I141*H141,2)</f>
        <v>0</v>
      </c>
      <c r="K141" s="219" t="s">
        <v>127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128</v>
      </c>
      <c r="AT141" s="228" t="s">
        <v>123</v>
      </c>
      <c r="AU141" s="228" t="s">
        <v>87</v>
      </c>
      <c r="AY141" s="16" t="s">
        <v>121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128</v>
      </c>
      <c r="BM141" s="228" t="s">
        <v>159</v>
      </c>
    </row>
    <row r="142" s="2" customFormat="1">
      <c r="A142" s="37"/>
      <c r="B142" s="38"/>
      <c r="C142" s="39"/>
      <c r="D142" s="230" t="s">
        <v>130</v>
      </c>
      <c r="E142" s="39"/>
      <c r="F142" s="231" t="s">
        <v>160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130</v>
      </c>
      <c r="AU142" s="16" t="s">
        <v>87</v>
      </c>
    </row>
    <row r="143" s="2" customFormat="1">
      <c r="A143" s="37"/>
      <c r="B143" s="38"/>
      <c r="C143" s="39"/>
      <c r="D143" s="235" t="s">
        <v>132</v>
      </c>
      <c r="E143" s="39"/>
      <c r="F143" s="236" t="s">
        <v>161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132</v>
      </c>
      <c r="AU143" s="16" t="s">
        <v>87</v>
      </c>
    </row>
    <row r="144" s="13" customFormat="1">
      <c r="A144" s="13"/>
      <c r="B144" s="237"/>
      <c r="C144" s="238"/>
      <c r="D144" s="230" t="s">
        <v>134</v>
      </c>
      <c r="E144" s="239" t="s">
        <v>1</v>
      </c>
      <c r="F144" s="240" t="s">
        <v>162</v>
      </c>
      <c r="G144" s="238"/>
      <c r="H144" s="241">
        <v>7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134</v>
      </c>
      <c r="AU144" s="247" t="s">
        <v>87</v>
      </c>
      <c r="AV144" s="13" t="s">
        <v>87</v>
      </c>
      <c r="AW144" s="13" t="s">
        <v>34</v>
      </c>
      <c r="AX144" s="13" t="s">
        <v>85</v>
      </c>
      <c r="AY144" s="247" t="s">
        <v>121</v>
      </c>
    </row>
    <row r="145" s="2" customFormat="1" ht="16.5" customHeight="1">
      <c r="A145" s="37"/>
      <c r="B145" s="38"/>
      <c r="C145" s="217" t="s">
        <v>163</v>
      </c>
      <c r="D145" s="217" t="s">
        <v>123</v>
      </c>
      <c r="E145" s="218" t="s">
        <v>164</v>
      </c>
      <c r="F145" s="219" t="s">
        <v>165</v>
      </c>
      <c r="G145" s="220" t="s">
        <v>126</v>
      </c>
      <c r="H145" s="221">
        <v>2050</v>
      </c>
      <c r="I145" s="222"/>
      <c r="J145" s="223">
        <f>ROUND(I145*H145,2)</f>
        <v>0</v>
      </c>
      <c r="K145" s="219" t="s">
        <v>127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128</v>
      </c>
      <c r="AT145" s="228" t="s">
        <v>123</v>
      </c>
      <c r="AU145" s="228" t="s">
        <v>87</v>
      </c>
      <c r="AY145" s="16" t="s">
        <v>121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85</v>
      </c>
      <c r="BK145" s="229">
        <f>ROUND(I145*H145,2)</f>
        <v>0</v>
      </c>
      <c r="BL145" s="16" t="s">
        <v>128</v>
      </c>
      <c r="BM145" s="228" t="s">
        <v>166</v>
      </c>
    </row>
    <row r="146" s="2" customFormat="1">
      <c r="A146" s="37"/>
      <c r="B146" s="38"/>
      <c r="C146" s="39"/>
      <c r="D146" s="230" t="s">
        <v>130</v>
      </c>
      <c r="E146" s="39"/>
      <c r="F146" s="231" t="s">
        <v>167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130</v>
      </c>
      <c r="AU146" s="16" t="s">
        <v>87</v>
      </c>
    </row>
    <row r="147" s="2" customFormat="1">
      <c r="A147" s="37"/>
      <c r="B147" s="38"/>
      <c r="C147" s="39"/>
      <c r="D147" s="235" t="s">
        <v>132</v>
      </c>
      <c r="E147" s="39"/>
      <c r="F147" s="236" t="s">
        <v>168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132</v>
      </c>
      <c r="AU147" s="16" t="s">
        <v>87</v>
      </c>
    </row>
    <row r="148" s="13" customFormat="1">
      <c r="A148" s="13"/>
      <c r="B148" s="237"/>
      <c r="C148" s="238"/>
      <c r="D148" s="230" t="s">
        <v>134</v>
      </c>
      <c r="E148" s="239" t="s">
        <v>1</v>
      </c>
      <c r="F148" s="240" t="s">
        <v>169</v>
      </c>
      <c r="G148" s="238"/>
      <c r="H148" s="241">
        <v>2050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134</v>
      </c>
      <c r="AU148" s="247" t="s">
        <v>87</v>
      </c>
      <c r="AV148" s="13" t="s">
        <v>87</v>
      </c>
      <c r="AW148" s="13" t="s">
        <v>34</v>
      </c>
      <c r="AX148" s="13" t="s">
        <v>85</v>
      </c>
      <c r="AY148" s="247" t="s">
        <v>121</v>
      </c>
    </row>
    <row r="149" s="2" customFormat="1" ht="21.75" customHeight="1">
      <c r="A149" s="37"/>
      <c r="B149" s="38"/>
      <c r="C149" s="217" t="s">
        <v>162</v>
      </c>
      <c r="D149" s="217" t="s">
        <v>123</v>
      </c>
      <c r="E149" s="218" t="s">
        <v>170</v>
      </c>
      <c r="F149" s="219" t="s">
        <v>171</v>
      </c>
      <c r="G149" s="220" t="s">
        <v>172</v>
      </c>
      <c r="H149" s="221">
        <v>410</v>
      </c>
      <c r="I149" s="222"/>
      <c r="J149" s="223">
        <f>ROUND(I149*H149,2)</f>
        <v>0</v>
      </c>
      <c r="K149" s="219" t="s">
        <v>127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128</v>
      </c>
      <c r="AT149" s="228" t="s">
        <v>123</v>
      </c>
      <c r="AU149" s="228" t="s">
        <v>87</v>
      </c>
      <c r="AY149" s="16" t="s">
        <v>121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128</v>
      </c>
      <c r="BM149" s="228" t="s">
        <v>173</v>
      </c>
    </row>
    <row r="150" s="2" customFormat="1">
      <c r="A150" s="37"/>
      <c r="B150" s="38"/>
      <c r="C150" s="39"/>
      <c r="D150" s="230" t="s">
        <v>130</v>
      </c>
      <c r="E150" s="39"/>
      <c r="F150" s="231" t="s">
        <v>174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130</v>
      </c>
      <c r="AU150" s="16" t="s">
        <v>87</v>
      </c>
    </row>
    <row r="151" s="2" customFormat="1">
      <c r="A151" s="37"/>
      <c r="B151" s="38"/>
      <c r="C151" s="39"/>
      <c r="D151" s="235" t="s">
        <v>132</v>
      </c>
      <c r="E151" s="39"/>
      <c r="F151" s="236" t="s">
        <v>175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132</v>
      </c>
      <c r="AU151" s="16" t="s">
        <v>87</v>
      </c>
    </row>
    <row r="152" s="13" customFormat="1">
      <c r="A152" s="13"/>
      <c r="B152" s="237"/>
      <c r="C152" s="238"/>
      <c r="D152" s="230" t="s">
        <v>134</v>
      </c>
      <c r="E152" s="239" t="s">
        <v>1</v>
      </c>
      <c r="F152" s="240" t="s">
        <v>176</v>
      </c>
      <c r="G152" s="238"/>
      <c r="H152" s="241">
        <v>410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134</v>
      </c>
      <c r="AU152" s="247" t="s">
        <v>87</v>
      </c>
      <c r="AV152" s="13" t="s">
        <v>87</v>
      </c>
      <c r="AW152" s="13" t="s">
        <v>34</v>
      </c>
      <c r="AX152" s="13" t="s">
        <v>85</v>
      </c>
      <c r="AY152" s="247" t="s">
        <v>121</v>
      </c>
    </row>
    <row r="153" s="2" customFormat="1" ht="16.5" customHeight="1">
      <c r="A153" s="37"/>
      <c r="B153" s="38"/>
      <c r="C153" s="217" t="s">
        <v>177</v>
      </c>
      <c r="D153" s="217" t="s">
        <v>123</v>
      </c>
      <c r="E153" s="218" t="s">
        <v>178</v>
      </c>
      <c r="F153" s="219" t="s">
        <v>179</v>
      </c>
      <c r="G153" s="220" t="s">
        <v>138</v>
      </c>
      <c r="H153" s="221">
        <v>10</v>
      </c>
      <c r="I153" s="222"/>
      <c r="J153" s="223">
        <f>ROUND(I153*H153,2)</f>
        <v>0</v>
      </c>
      <c r="K153" s="219" t="s">
        <v>127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128</v>
      </c>
      <c r="AT153" s="228" t="s">
        <v>123</v>
      </c>
      <c r="AU153" s="228" t="s">
        <v>87</v>
      </c>
      <c r="AY153" s="16" t="s">
        <v>121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128</v>
      </c>
      <c r="BM153" s="228" t="s">
        <v>180</v>
      </c>
    </row>
    <row r="154" s="2" customFormat="1">
      <c r="A154" s="37"/>
      <c r="B154" s="38"/>
      <c r="C154" s="39"/>
      <c r="D154" s="230" t="s">
        <v>130</v>
      </c>
      <c r="E154" s="39"/>
      <c r="F154" s="231" t="s">
        <v>181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130</v>
      </c>
      <c r="AU154" s="16" t="s">
        <v>87</v>
      </c>
    </row>
    <row r="155" s="2" customFormat="1">
      <c r="A155" s="37"/>
      <c r="B155" s="38"/>
      <c r="C155" s="39"/>
      <c r="D155" s="235" t="s">
        <v>132</v>
      </c>
      <c r="E155" s="39"/>
      <c r="F155" s="236" t="s">
        <v>182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132</v>
      </c>
      <c r="AU155" s="16" t="s">
        <v>87</v>
      </c>
    </row>
    <row r="156" s="13" customFormat="1">
      <c r="A156" s="13"/>
      <c r="B156" s="237"/>
      <c r="C156" s="238"/>
      <c r="D156" s="230" t="s">
        <v>134</v>
      </c>
      <c r="E156" s="239" t="s">
        <v>1</v>
      </c>
      <c r="F156" s="240" t="s">
        <v>155</v>
      </c>
      <c r="G156" s="238"/>
      <c r="H156" s="241">
        <v>10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134</v>
      </c>
      <c r="AU156" s="247" t="s">
        <v>87</v>
      </c>
      <c r="AV156" s="13" t="s">
        <v>87</v>
      </c>
      <c r="AW156" s="13" t="s">
        <v>34</v>
      </c>
      <c r="AX156" s="13" t="s">
        <v>85</v>
      </c>
      <c r="AY156" s="247" t="s">
        <v>121</v>
      </c>
    </row>
    <row r="157" s="2" customFormat="1" ht="16.5" customHeight="1">
      <c r="A157" s="37"/>
      <c r="B157" s="38"/>
      <c r="C157" s="217" t="s">
        <v>183</v>
      </c>
      <c r="D157" s="217" t="s">
        <v>123</v>
      </c>
      <c r="E157" s="218" t="s">
        <v>184</v>
      </c>
      <c r="F157" s="219" t="s">
        <v>185</v>
      </c>
      <c r="G157" s="220" t="s">
        <v>138</v>
      </c>
      <c r="H157" s="221">
        <v>7</v>
      </c>
      <c r="I157" s="222"/>
      <c r="J157" s="223">
        <f>ROUND(I157*H157,2)</f>
        <v>0</v>
      </c>
      <c r="K157" s="219" t="s">
        <v>127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128</v>
      </c>
      <c r="AT157" s="228" t="s">
        <v>123</v>
      </c>
      <c r="AU157" s="228" t="s">
        <v>87</v>
      </c>
      <c r="AY157" s="16" t="s">
        <v>121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128</v>
      </c>
      <c r="BM157" s="228" t="s">
        <v>186</v>
      </c>
    </row>
    <row r="158" s="2" customFormat="1">
      <c r="A158" s="37"/>
      <c r="B158" s="38"/>
      <c r="C158" s="39"/>
      <c r="D158" s="230" t="s">
        <v>130</v>
      </c>
      <c r="E158" s="39"/>
      <c r="F158" s="231" t="s">
        <v>187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130</v>
      </c>
      <c r="AU158" s="16" t="s">
        <v>87</v>
      </c>
    </row>
    <row r="159" s="2" customFormat="1">
      <c r="A159" s="37"/>
      <c r="B159" s="38"/>
      <c r="C159" s="39"/>
      <c r="D159" s="235" t="s">
        <v>132</v>
      </c>
      <c r="E159" s="39"/>
      <c r="F159" s="236" t="s">
        <v>188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132</v>
      </c>
      <c r="AU159" s="16" t="s">
        <v>87</v>
      </c>
    </row>
    <row r="160" s="13" customFormat="1">
      <c r="A160" s="13"/>
      <c r="B160" s="237"/>
      <c r="C160" s="238"/>
      <c r="D160" s="230" t="s">
        <v>134</v>
      </c>
      <c r="E160" s="239" t="s">
        <v>1</v>
      </c>
      <c r="F160" s="240" t="s">
        <v>162</v>
      </c>
      <c r="G160" s="238"/>
      <c r="H160" s="241">
        <v>7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134</v>
      </c>
      <c r="AU160" s="247" t="s">
        <v>87</v>
      </c>
      <c r="AV160" s="13" t="s">
        <v>87</v>
      </c>
      <c r="AW160" s="13" t="s">
        <v>34</v>
      </c>
      <c r="AX160" s="13" t="s">
        <v>85</v>
      </c>
      <c r="AY160" s="247" t="s">
        <v>121</v>
      </c>
    </row>
    <row r="161" s="2" customFormat="1" ht="21.75" customHeight="1">
      <c r="A161" s="37"/>
      <c r="B161" s="38"/>
      <c r="C161" s="217" t="s">
        <v>155</v>
      </c>
      <c r="D161" s="217" t="s">
        <v>123</v>
      </c>
      <c r="E161" s="218" t="s">
        <v>189</v>
      </c>
      <c r="F161" s="219" t="s">
        <v>190</v>
      </c>
      <c r="G161" s="220" t="s">
        <v>138</v>
      </c>
      <c r="H161" s="221">
        <v>10</v>
      </c>
      <c r="I161" s="222"/>
      <c r="J161" s="223">
        <f>ROUND(I161*H161,2)</f>
        <v>0</v>
      </c>
      <c r="K161" s="219" t="s">
        <v>127</v>
      </c>
      <c r="L161" s="43"/>
      <c r="M161" s="224" t="s">
        <v>1</v>
      </c>
      <c r="N161" s="225" t="s">
        <v>42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128</v>
      </c>
      <c r="AT161" s="228" t="s">
        <v>123</v>
      </c>
      <c r="AU161" s="228" t="s">
        <v>87</v>
      </c>
      <c r="AY161" s="16" t="s">
        <v>121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85</v>
      </c>
      <c r="BK161" s="229">
        <f>ROUND(I161*H161,2)</f>
        <v>0</v>
      </c>
      <c r="BL161" s="16" t="s">
        <v>128</v>
      </c>
      <c r="BM161" s="228" t="s">
        <v>191</v>
      </c>
    </row>
    <row r="162" s="2" customFormat="1">
      <c r="A162" s="37"/>
      <c r="B162" s="38"/>
      <c r="C162" s="39"/>
      <c r="D162" s="230" t="s">
        <v>130</v>
      </c>
      <c r="E162" s="39"/>
      <c r="F162" s="231" t="s">
        <v>192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130</v>
      </c>
      <c r="AU162" s="16" t="s">
        <v>87</v>
      </c>
    </row>
    <row r="163" s="2" customFormat="1">
      <c r="A163" s="37"/>
      <c r="B163" s="38"/>
      <c r="C163" s="39"/>
      <c r="D163" s="235" t="s">
        <v>132</v>
      </c>
      <c r="E163" s="39"/>
      <c r="F163" s="236" t="s">
        <v>193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132</v>
      </c>
      <c r="AU163" s="16" t="s">
        <v>87</v>
      </c>
    </row>
    <row r="164" s="13" customFormat="1">
      <c r="A164" s="13"/>
      <c r="B164" s="237"/>
      <c r="C164" s="238"/>
      <c r="D164" s="230" t="s">
        <v>134</v>
      </c>
      <c r="E164" s="239" t="s">
        <v>1</v>
      </c>
      <c r="F164" s="240" t="s">
        <v>155</v>
      </c>
      <c r="G164" s="238"/>
      <c r="H164" s="241">
        <v>10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134</v>
      </c>
      <c r="AU164" s="247" t="s">
        <v>87</v>
      </c>
      <c r="AV164" s="13" t="s">
        <v>87</v>
      </c>
      <c r="AW164" s="13" t="s">
        <v>34</v>
      </c>
      <c r="AX164" s="13" t="s">
        <v>85</v>
      </c>
      <c r="AY164" s="247" t="s">
        <v>121</v>
      </c>
    </row>
    <row r="165" s="2" customFormat="1" ht="21.75" customHeight="1">
      <c r="A165" s="37"/>
      <c r="B165" s="38"/>
      <c r="C165" s="217" t="s">
        <v>194</v>
      </c>
      <c r="D165" s="217" t="s">
        <v>123</v>
      </c>
      <c r="E165" s="218" t="s">
        <v>195</v>
      </c>
      <c r="F165" s="219" t="s">
        <v>196</v>
      </c>
      <c r="G165" s="220" t="s">
        <v>138</v>
      </c>
      <c r="H165" s="221">
        <v>7</v>
      </c>
      <c r="I165" s="222"/>
      <c r="J165" s="223">
        <f>ROUND(I165*H165,2)</f>
        <v>0</v>
      </c>
      <c r="K165" s="219" t="s">
        <v>127</v>
      </c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128</v>
      </c>
      <c r="AT165" s="228" t="s">
        <v>123</v>
      </c>
      <c r="AU165" s="228" t="s">
        <v>87</v>
      </c>
      <c r="AY165" s="16" t="s">
        <v>121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85</v>
      </c>
      <c r="BK165" s="229">
        <f>ROUND(I165*H165,2)</f>
        <v>0</v>
      </c>
      <c r="BL165" s="16" t="s">
        <v>128</v>
      </c>
      <c r="BM165" s="228" t="s">
        <v>197</v>
      </c>
    </row>
    <row r="166" s="2" customFormat="1">
      <c r="A166" s="37"/>
      <c r="B166" s="38"/>
      <c r="C166" s="39"/>
      <c r="D166" s="230" t="s">
        <v>130</v>
      </c>
      <c r="E166" s="39"/>
      <c r="F166" s="231" t="s">
        <v>198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130</v>
      </c>
      <c r="AU166" s="16" t="s">
        <v>87</v>
      </c>
    </row>
    <row r="167" s="2" customFormat="1">
      <c r="A167" s="37"/>
      <c r="B167" s="38"/>
      <c r="C167" s="39"/>
      <c r="D167" s="235" t="s">
        <v>132</v>
      </c>
      <c r="E167" s="39"/>
      <c r="F167" s="236" t="s">
        <v>199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132</v>
      </c>
      <c r="AU167" s="16" t="s">
        <v>87</v>
      </c>
    </row>
    <row r="168" s="13" customFormat="1">
      <c r="A168" s="13"/>
      <c r="B168" s="237"/>
      <c r="C168" s="238"/>
      <c r="D168" s="230" t="s">
        <v>134</v>
      </c>
      <c r="E168" s="239" t="s">
        <v>1</v>
      </c>
      <c r="F168" s="240" t="s">
        <v>162</v>
      </c>
      <c r="G168" s="238"/>
      <c r="H168" s="241">
        <v>7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134</v>
      </c>
      <c r="AU168" s="247" t="s">
        <v>87</v>
      </c>
      <c r="AV168" s="13" t="s">
        <v>87</v>
      </c>
      <c r="AW168" s="13" t="s">
        <v>34</v>
      </c>
      <c r="AX168" s="13" t="s">
        <v>85</v>
      </c>
      <c r="AY168" s="247" t="s">
        <v>121</v>
      </c>
    </row>
    <row r="169" s="2" customFormat="1" ht="16.5" customHeight="1">
      <c r="A169" s="37"/>
      <c r="B169" s="38"/>
      <c r="C169" s="217" t="s">
        <v>8</v>
      </c>
      <c r="D169" s="217" t="s">
        <v>123</v>
      </c>
      <c r="E169" s="218" t="s">
        <v>200</v>
      </c>
      <c r="F169" s="219" t="s">
        <v>201</v>
      </c>
      <c r="G169" s="220" t="s">
        <v>172</v>
      </c>
      <c r="H169" s="221">
        <v>615</v>
      </c>
      <c r="I169" s="222"/>
      <c r="J169" s="223">
        <f>ROUND(I169*H169,2)</f>
        <v>0</v>
      </c>
      <c r="K169" s="219" t="s">
        <v>127</v>
      </c>
      <c r="L169" s="43"/>
      <c r="M169" s="224" t="s">
        <v>1</v>
      </c>
      <c r="N169" s="225" t="s">
        <v>42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128</v>
      </c>
      <c r="AT169" s="228" t="s">
        <v>123</v>
      </c>
      <c r="AU169" s="228" t="s">
        <v>87</v>
      </c>
      <c r="AY169" s="16" t="s">
        <v>121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85</v>
      </c>
      <c r="BK169" s="229">
        <f>ROUND(I169*H169,2)</f>
        <v>0</v>
      </c>
      <c r="BL169" s="16" t="s">
        <v>128</v>
      </c>
      <c r="BM169" s="228" t="s">
        <v>202</v>
      </c>
    </row>
    <row r="170" s="2" customFormat="1">
      <c r="A170" s="37"/>
      <c r="B170" s="38"/>
      <c r="C170" s="39"/>
      <c r="D170" s="230" t="s">
        <v>130</v>
      </c>
      <c r="E170" s="39"/>
      <c r="F170" s="231" t="s">
        <v>203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130</v>
      </c>
      <c r="AU170" s="16" t="s">
        <v>87</v>
      </c>
    </row>
    <row r="171" s="2" customFormat="1">
      <c r="A171" s="37"/>
      <c r="B171" s="38"/>
      <c r="C171" s="39"/>
      <c r="D171" s="235" t="s">
        <v>132</v>
      </c>
      <c r="E171" s="39"/>
      <c r="F171" s="236" t="s">
        <v>204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132</v>
      </c>
      <c r="AU171" s="16" t="s">
        <v>87</v>
      </c>
    </row>
    <row r="172" s="13" customFormat="1">
      <c r="A172" s="13"/>
      <c r="B172" s="237"/>
      <c r="C172" s="238"/>
      <c r="D172" s="230" t="s">
        <v>134</v>
      </c>
      <c r="E172" s="239" t="s">
        <v>1</v>
      </c>
      <c r="F172" s="240" t="s">
        <v>205</v>
      </c>
      <c r="G172" s="238"/>
      <c r="H172" s="241">
        <v>386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134</v>
      </c>
      <c r="AU172" s="247" t="s">
        <v>87</v>
      </c>
      <c r="AV172" s="13" t="s">
        <v>87</v>
      </c>
      <c r="AW172" s="13" t="s">
        <v>34</v>
      </c>
      <c r="AX172" s="13" t="s">
        <v>77</v>
      </c>
      <c r="AY172" s="247" t="s">
        <v>121</v>
      </c>
    </row>
    <row r="173" s="13" customFormat="1">
      <c r="A173" s="13"/>
      <c r="B173" s="237"/>
      <c r="C173" s="238"/>
      <c r="D173" s="230" t="s">
        <v>134</v>
      </c>
      <c r="E173" s="239" t="s">
        <v>1</v>
      </c>
      <c r="F173" s="240" t="s">
        <v>206</v>
      </c>
      <c r="G173" s="238"/>
      <c r="H173" s="241">
        <v>229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134</v>
      </c>
      <c r="AU173" s="247" t="s">
        <v>87</v>
      </c>
      <c r="AV173" s="13" t="s">
        <v>87</v>
      </c>
      <c r="AW173" s="13" t="s">
        <v>34</v>
      </c>
      <c r="AX173" s="13" t="s">
        <v>77</v>
      </c>
      <c r="AY173" s="247" t="s">
        <v>121</v>
      </c>
    </row>
    <row r="174" s="14" customFormat="1">
      <c r="A174" s="14"/>
      <c r="B174" s="248"/>
      <c r="C174" s="249"/>
      <c r="D174" s="230" t="s">
        <v>134</v>
      </c>
      <c r="E174" s="250" t="s">
        <v>1</v>
      </c>
      <c r="F174" s="251" t="s">
        <v>207</v>
      </c>
      <c r="G174" s="249"/>
      <c r="H174" s="252">
        <v>615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134</v>
      </c>
      <c r="AU174" s="258" t="s">
        <v>87</v>
      </c>
      <c r="AV174" s="14" t="s">
        <v>128</v>
      </c>
      <c r="AW174" s="14" t="s">
        <v>34</v>
      </c>
      <c r="AX174" s="14" t="s">
        <v>85</v>
      </c>
      <c r="AY174" s="258" t="s">
        <v>121</v>
      </c>
    </row>
    <row r="175" s="2" customFormat="1" ht="21.75" customHeight="1">
      <c r="A175" s="37"/>
      <c r="B175" s="38"/>
      <c r="C175" s="217" t="s">
        <v>208</v>
      </c>
      <c r="D175" s="217" t="s">
        <v>123</v>
      </c>
      <c r="E175" s="218" t="s">
        <v>209</v>
      </c>
      <c r="F175" s="219" t="s">
        <v>210</v>
      </c>
      <c r="G175" s="220" t="s">
        <v>172</v>
      </c>
      <c r="H175" s="221">
        <v>410</v>
      </c>
      <c r="I175" s="222"/>
      <c r="J175" s="223">
        <f>ROUND(I175*H175,2)</f>
        <v>0</v>
      </c>
      <c r="K175" s="219" t="s">
        <v>127</v>
      </c>
      <c r="L175" s="43"/>
      <c r="M175" s="224" t="s">
        <v>1</v>
      </c>
      <c r="N175" s="225" t="s">
        <v>42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128</v>
      </c>
      <c r="AT175" s="228" t="s">
        <v>123</v>
      </c>
      <c r="AU175" s="228" t="s">
        <v>87</v>
      </c>
      <c r="AY175" s="16" t="s">
        <v>121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85</v>
      </c>
      <c r="BK175" s="229">
        <f>ROUND(I175*H175,2)</f>
        <v>0</v>
      </c>
      <c r="BL175" s="16" t="s">
        <v>128</v>
      </c>
      <c r="BM175" s="228" t="s">
        <v>211</v>
      </c>
    </row>
    <row r="176" s="2" customFormat="1">
      <c r="A176" s="37"/>
      <c r="B176" s="38"/>
      <c r="C176" s="39"/>
      <c r="D176" s="230" t="s">
        <v>130</v>
      </c>
      <c r="E176" s="39"/>
      <c r="F176" s="231" t="s">
        <v>212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130</v>
      </c>
      <c r="AU176" s="16" t="s">
        <v>87</v>
      </c>
    </row>
    <row r="177" s="2" customFormat="1">
      <c r="A177" s="37"/>
      <c r="B177" s="38"/>
      <c r="C177" s="39"/>
      <c r="D177" s="235" t="s">
        <v>132</v>
      </c>
      <c r="E177" s="39"/>
      <c r="F177" s="236" t="s">
        <v>213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132</v>
      </c>
      <c r="AU177" s="16" t="s">
        <v>87</v>
      </c>
    </row>
    <row r="178" s="13" customFormat="1">
      <c r="A178" s="13"/>
      <c r="B178" s="237"/>
      <c r="C178" s="238"/>
      <c r="D178" s="230" t="s">
        <v>134</v>
      </c>
      <c r="E178" s="239" t="s">
        <v>1</v>
      </c>
      <c r="F178" s="240" t="s">
        <v>214</v>
      </c>
      <c r="G178" s="238"/>
      <c r="H178" s="241">
        <v>410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134</v>
      </c>
      <c r="AU178" s="247" t="s">
        <v>87</v>
      </c>
      <c r="AV178" s="13" t="s">
        <v>87</v>
      </c>
      <c r="AW178" s="13" t="s">
        <v>34</v>
      </c>
      <c r="AX178" s="13" t="s">
        <v>85</v>
      </c>
      <c r="AY178" s="247" t="s">
        <v>121</v>
      </c>
    </row>
    <row r="179" s="2" customFormat="1" ht="16.5" customHeight="1">
      <c r="A179" s="37"/>
      <c r="B179" s="38"/>
      <c r="C179" s="217" t="s">
        <v>215</v>
      </c>
      <c r="D179" s="217" t="s">
        <v>123</v>
      </c>
      <c r="E179" s="218" t="s">
        <v>216</v>
      </c>
      <c r="F179" s="219" t="s">
        <v>217</v>
      </c>
      <c r="G179" s="220" t="s">
        <v>172</v>
      </c>
      <c r="H179" s="221">
        <v>1915</v>
      </c>
      <c r="I179" s="222"/>
      <c r="J179" s="223">
        <f>ROUND(I179*H179,2)</f>
        <v>0</v>
      </c>
      <c r="K179" s="219" t="s">
        <v>127</v>
      </c>
      <c r="L179" s="43"/>
      <c r="M179" s="224" t="s">
        <v>1</v>
      </c>
      <c r="N179" s="225" t="s">
        <v>42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128</v>
      </c>
      <c r="AT179" s="228" t="s">
        <v>123</v>
      </c>
      <c r="AU179" s="228" t="s">
        <v>87</v>
      </c>
      <c r="AY179" s="16" t="s">
        <v>121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85</v>
      </c>
      <c r="BK179" s="229">
        <f>ROUND(I179*H179,2)</f>
        <v>0</v>
      </c>
      <c r="BL179" s="16" t="s">
        <v>128</v>
      </c>
      <c r="BM179" s="228" t="s">
        <v>218</v>
      </c>
    </row>
    <row r="180" s="2" customFormat="1">
      <c r="A180" s="37"/>
      <c r="B180" s="38"/>
      <c r="C180" s="39"/>
      <c r="D180" s="230" t="s">
        <v>130</v>
      </c>
      <c r="E180" s="39"/>
      <c r="F180" s="231" t="s">
        <v>219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130</v>
      </c>
      <c r="AU180" s="16" t="s">
        <v>87</v>
      </c>
    </row>
    <row r="181" s="2" customFormat="1">
      <c r="A181" s="37"/>
      <c r="B181" s="38"/>
      <c r="C181" s="39"/>
      <c r="D181" s="235" t="s">
        <v>132</v>
      </c>
      <c r="E181" s="39"/>
      <c r="F181" s="236" t="s">
        <v>220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132</v>
      </c>
      <c r="AU181" s="16" t="s">
        <v>87</v>
      </c>
    </row>
    <row r="182" s="13" customFormat="1">
      <c r="A182" s="13"/>
      <c r="B182" s="237"/>
      <c r="C182" s="238"/>
      <c r="D182" s="230" t="s">
        <v>134</v>
      </c>
      <c r="E182" s="239" t="s">
        <v>1</v>
      </c>
      <c r="F182" s="240" t="s">
        <v>221</v>
      </c>
      <c r="G182" s="238"/>
      <c r="H182" s="241">
        <v>1915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134</v>
      </c>
      <c r="AU182" s="247" t="s">
        <v>87</v>
      </c>
      <c r="AV182" s="13" t="s">
        <v>87</v>
      </c>
      <c r="AW182" s="13" t="s">
        <v>34</v>
      </c>
      <c r="AX182" s="13" t="s">
        <v>85</v>
      </c>
      <c r="AY182" s="247" t="s">
        <v>121</v>
      </c>
    </row>
    <row r="183" s="2" customFormat="1" ht="16.5" customHeight="1">
      <c r="A183" s="37"/>
      <c r="B183" s="38"/>
      <c r="C183" s="259" t="s">
        <v>222</v>
      </c>
      <c r="D183" s="259" t="s">
        <v>223</v>
      </c>
      <c r="E183" s="260" t="s">
        <v>224</v>
      </c>
      <c r="F183" s="261" t="s">
        <v>225</v>
      </c>
      <c r="G183" s="262" t="s">
        <v>226</v>
      </c>
      <c r="H183" s="263">
        <v>3447</v>
      </c>
      <c r="I183" s="264"/>
      <c r="J183" s="265">
        <f>ROUND(I183*H183,2)</f>
        <v>0</v>
      </c>
      <c r="K183" s="261" t="s">
        <v>1</v>
      </c>
      <c r="L183" s="266"/>
      <c r="M183" s="267" t="s">
        <v>1</v>
      </c>
      <c r="N183" s="268" t="s">
        <v>42</v>
      </c>
      <c r="O183" s="90"/>
      <c r="P183" s="226">
        <f>O183*H183</f>
        <v>0</v>
      </c>
      <c r="Q183" s="226">
        <v>1</v>
      </c>
      <c r="R183" s="226">
        <f>Q183*H183</f>
        <v>3447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177</v>
      </c>
      <c r="AT183" s="228" t="s">
        <v>223</v>
      </c>
      <c r="AU183" s="228" t="s">
        <v>87</v>
      </c>
      <c r="AY183" s="16" t="s">
        <v>121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85</v>
      </c>
      <c r="BK183" s="229">
        <f>ROUND(I183*H183,2)</f>
        <v>0</v>
      </c>
      <c r="BL183" s="16" t="s">
        <v>128</v>
      </c>
      <c r="BM183" s="228" t="s">
        <v>227</v>
      </c>
    </row>
    <row r="184" s="2" customFormat="1">
      <c r="A184" s="37"/>
      <c r="B184" s="38"/>
      <c r="C184" s="39"/>
      <c r="D184" s="230" t="s">
        <v>130</v>
      </c>
      <c r="E184" s="39"/>
      <c r="F184" s="231" t="s">
        <v>228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130</v>
      </c>
      <c r="AU184" s="16" t="s">
        <v>87</v>
      </c>
    </row>
    <row r="185" s="13" customFormat="1">
      <c r="A185" s="13"/>
      <c r="B185" s="237"/>
      <c r="C185" s="238"/>
      <c r="D185" s="230" t="s">
        <v>134</v>
      </c>
      <c r="E185" s="239" t="s">
        <v>1</v>
      </c>
      <c r="F185" s="240" t="s">
        <v>229</v>
      </c>
      <c r="G185" s="238"/>
      <c r="H185" s="241">
        <v>3447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134</v>
      </c>
      <c r="AU185" s="247" t="s">
        <v>87</v>
      </c>
      <c r="AV185" s="13" t="s">
        <v>87</v>
      </c>
      <c r="AW185" s="13" t="s">
        <v>34</v>
      </c>
      <c r="AX185" s="13" t="s">
        <v>85</v>
      </c>
      <c r="AY185" s="247" t="s">
        <v>121</v>
      </c>
    </row>
    <row r="186" s="2" customFormat="1" ht="16.5" customHeight="1">
      <c r="A186" s="37"/>
      <c r="B186" s="38"/>
      <c r="C186" s="217" t="s">
        <v>230</v>
      </c>
      <c r="D186" s="217" t="s">
        <v>123</v>
      </c>
      <c r="E186" s="218" t="s">
        <v>231</v>
      </c>
      <c r="F186" s="219" t="s">
        <v>232</v>
      </c>
      <c r="G186" s="220" t="s">
        <v>226</v>
      </c>
      <c r="H186" s="221">
        <v>738</v>
      </c>
      <c r="I186" s="222"/>
      <c r="J186" s="223">
        <f>ROUND(I186*H186,2)</f>
        <v>0</v>
      </c>
      <c r="K186" s="219" t="s">
        <v>127</v>
      </c>
      <c r="L186" s="43"/>
      <c r="M186" s="224" t="s">
        <v>1</v>
      </c>
      <c r="N186" s="225" t="s">
        <v>42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128</v>
      </c>
      <c r="AT186" s="228" t="s">
        <v>123</v>
      </c>
      <c r="AU186" s="228" t="s">
        <v>87</v>
      </c>
      <c r="AY186" s="16" t="s">
        <v>121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85</v>
      </c>
      <c r="BK186" s="229">
        <f>ROUND(I186*H186,2)</f>
        <v>0</v>
      </c>
      <c r="BL186" s="16" t="s">
        <v>128</v>
      </c>
      <c r="BM186" s="228" t="s">
        <v>233</v>
      </c>
    </row>
    <row r="187" s="2" customFormat="1">
      <c r="A187" s="37"/>
      <c r="B187" s="38"/>
      <c r="C187" s="39"/>
      <c r="D187" s="230" t="s">
        <v>130</v>
      </c>
      <c r="E187" s="39"/>
      <c r="F187" s="231" t="s">
        <v>234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130</v>
      </c>
      <c r="AU187" s="16" t="s">
        <v>87</v>
      </c>
    </row>
    <row r="188" s="2" customFormat="1">
      <c r="A188" s="37"/>
      <c r="B188" s="38"/>
      <c r="C188" s="39"/>
      <c r="D188" s="235" t="s">
        <v>132</v>
      </c>
      <c r="E188" s="39"/>
      <c r="F188" s="236" t="s">
        <v>235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132</v>
      </c>
      <c r="AU188" s="16" t="s">
        <v>87</v>
      </c>
    </row>
    <row r="189" s="13" customFormat="1">
      <c r="A189" s="13"/>
      <c r="B189" s="237"/>
      <c r="C189" s="238"/>
      <c r="D189" s="230" t="s">
        <v>134</v>
      </c>
      <c r="E189" s="239" t="s">
        <v>1</v>
      </c>
      <c r="F189" s="240" t="s">
        <v>236</v>
      </c>
      <c r="G189" s="238"/>
      <c r="H189" s="241">
        <v>738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134</v>
      </c>
      <c r="AU189" s="247" t="s">
        <v>87</v>
      </c>
      <c r="AV189" s="13" t="s">
        <v>87</v>
      </c>
      <c r="AW189" s="13" t="s">
        <v>34</v>
      </c>
      <c r="AX189" s="13" t="s">
        <v>85</v>
      </c>
      <c r="AY189" s="247" t="s">
        <v>121</v>
      </c>
    </row>
    <row r="190" s="2" customFormat="1" ht="16.5" customHeight="1">
      <c r="A190" s="37"/>
      <c r="B190" s="38"/>
      <c r="C190" s="217" t="s">
        <v>237</v>
      </c>
      <c r="D190" s="217" t="s">
        <v>123</v>
      </c>
      <c r="E190" s="218" t="s">
        <v>238</v>
      </c>
      <c r="F190" s="219" t="s">
        <v>239</v>
      </c>
      <c r="G190" s="220" t="s">
        <v>172</v>
      </c>
      <c r="H190" s="221">
        <v>410</v>
      </c>
      <c r="I190" s="222"/>
      <c r="J190" s="223">
        <f>ROUND(I190*H190,2)</f>
        <v>0</v>
      </c>
      <c r="K190" s="219" t="s">
        <v>127</v>
      </c>
      <c r="L190" s="43"/>
      <c r="M190" s="224" t="s">
        <v>1</v>
      </c>
      <c r="N190" s="225" t="s">
        <v>42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128</v>
      </c>
      <c r="AT190" s="228" t="s">
        <v>123</v>
      </c>
      <c r="AU190" s="228" t="s">
        <v>87</v>
      </c>
      <c r="AY190" s="16" t="s">
        <v>121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85</v>
      </c>
      <c r="BK190" s="229">
        <f>ROUND(I190*H190,2)</f>
        <v>0</v>
      </c>
      <c r="BL190" s="16" t="s">
        <v>128</v>
      </c>
      <c r="BM190" s="228" t="s">
        <v>240</v>
      </c>
    </row>
    <row r="191" s="2" customFormat="1">
      <c r="A191" s="37"/>
      <c r="B191" s="38"/>
      <c r="C191" s="39"/>
      <c r="D191" s="230" t="s">
        <v>130</v>
      </c>
      <c r="E191" s="39"/>
      <c r="F191" s="231" t="s">
        <v>241</v>
      </c>
      <c r="G191" s="39"/>
      <c r="H191" s="39"/>
      <c r="I191" s="232"/>
      <c r="J191" s="39"/>
      <c r="K191" s="39"/>
      <c r="L191" s="43"/>
      <c r="M191" s="233"/>
      <c r="N191" s="23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130</v>
      </c>
      <c r="AU191" s="16" t="s">
        <v>87</v>
      </c>
    </row>
    <row r="192" s="2" customFormat="1">
      <c r="A192" s="37"/>
      <c r="B192" s="38"/>
      <c r="C192" s="39"/>
      <c r="D192" s="235" t="s">
        <v>132</v>
      </c>
      <c r="E192" s="39"/>
      <c r="F192" s="236" t="s">
        <v>242</v>
      </c>
      <c r="G192" s="39"/>
      <c r="H192" s="39"/>
      <c r="I192" s="232"/>
      <c r="J192" s="39"/>
      <c r="K192" s="39"/>
      <c r="L192" s="43"/>
      <c r="M192" s="233"/>
      <c r="N192" s="23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132</v>
      </c>
      <c r="AU192" s="16" t="s">
        <v>87</v>
      </c>
    </row>
    <row r="193" s="13" customFormat="1">
      <c r="A193" s="13"/>
      <c r="B193" s="237"/>
      <c r="C193" s="238"/>
      <c r="D193" s="230" t="s">
        <v>134</v>
      </c>
      <c r="E193" s="239" t="s">
        <v>1</v>
      </c>
      <c r="F193" s="240" t="s">
        <v>243</v>
      </c>
      <c r="G193" s="238"/>
      <c r="H193" s="241">
        <v>410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134</v>
      </c>
      <c r="AU193" s="247" t="s">
        <v>87</v>
      </c>
      <c r="AV193" s="13" t="s">
        <v>87</v>
      </c>
      <c r="AW193" s="13" t="s">
        <v>34</v>
      </c>
      <c r="AX193" s="13" t="s">
        <v>85</v>
      </c>
      <c r="AY193" s="247" t="s">
        <v>121</v>
      </c>
    </row>
    <row r="194" s="2" customFormat="1" ht="16.5" customHeight="1">
      <c r="A194" s="37"/>
      <c r="B194" s="38"/>
      <c r="C194" s="217" t="s">
        <v>244</v>
      </c>
      <c r="D194" s="217" t="s">
        <v>123</v>
      </c>
      <c r="E194" s="218" t="s">
        <v>245</v>
      </c>
      <c r="F194" s="219" t="s">
        <v>246</v>
      </c>
      <c r="G194" s="220" t="s">
        <v>172</v>
      </c>
      <c r="H194" s="221">
        <v>24.800000000000001</v>
      </c>
      <c r="I194" s="222"/>
      <c r="J194" s="223">
        <f>ROUND(I194*H194,2)</f>
        <v>0</v>
      </c>
      <c r="K194" s="219" t="s">
        <v>127</v>
      </c>
      <c r="L194" s="43"/>
      <c r="M194" s="224" t="s">
        <v>1</v>
      </c>
      <c r="N194" s="225" t="s">
        <v>42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128</v>
      </c>
      <c r="AT194" s="228" t="s">
        <v>123</v>
      </c>
      <c r="AU194" s="228" t="s">
        <v>87</v>
      </c>
      <c r="AY194" s="16" t="s">
        <v>121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85</v>
      </c>
      <c r="BK194" s="229">
        <f>ROUND(I194*H194,2)</f>
        <v>0</v>
      </c>
      <c r="BL194" s="16" t="s">
        <v>128</v>
      </c>
      <c r="BM194" s="228" t="s">
        <v>247</v>
      </c>
    </row>
    <row r="195" s="2" customFormat="1">
      <c r="A195" s="37"/>
      <c r="B195" s="38"/>
      <c r="C195" s="39"/>
      <c r="D195" s="230" t="s">
        <v>130</v>
      </c>
      <c r="E195" s="39"/>
      <c r="F195" s="231" t="s">
        <v>248</v>
      </c>
      <c r="G195" s="39"/>
      <c r="H195" s="39"/>
      <c r="I195" s="232"/>
      <c r="J195" s="39"/>
      <c r="K195" s="39"/>
      <c r="L195" s="43"/>
      <c r="M195" s="233"/>
      <c r="N195" s="23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130</v>
      </c>
      <c r="AU195" s="16" t="s">
        <v>87</v>
      </c>
    </row>
    <row r="196" s="2" customFormat="1">
      <c r="A196" s="37"/>
      <c r="B196" s="38"/>
      <c r="C196" s="39"/>
      <c r="D196" s="235" t="s">
        <v>132</v>
      </c>
      <c r="E196" s="39"/>
      <c r="F196" s="236" t="s">
        <v>249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132</v>
      </c>
      <c r="AU196" s="16" t="s">
        <v>87</v>
      </c>
    </row>
    <row r="197" s="13" customFormat="1">
      <c r="A197" s="13"/>
      <c r="B197" s="237"/>
      <c r="C197" s="238"/>
      <c r="D197" s="230" t="s">
        <v>134</v>
      </c>
      <c r="E197" s="239" t="s">
        <v>1</v>
      </c>
      <c r="F197" s="240" t="s">
        <v>250</v>
      </c>
      <c r="G197" s="238"/>
      <c r="H197" s="241">
        <v>24.800000000000001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134</v>
      </c>
      <c r="AU197" s="247" t="s">
        <v>87</v>
      </c>
      <c r="AV197" s="13" t="s">
        <v>87</v>
      </c>
      <c r="AW197" s="13" t="s">
        <v>34</v>
      </c>
      <c r="AX197" s="13" t="s">
        <v>85</v>
      </c>
      <c r="AY197" s="247" t="s">
        <v>121</v>
      </c>
    </row>
    <row r="198" s="2" customFormat="1" ht="16.5" customHeight="1">
      <c r="A198" s="37"/>
      <c r="B198" s="38"/>
      <c r="C198" s="259" t="s">
        <v>251</v>
      </c>
      <c r="D198" s="259" t="s">
        <v>223</v>
      </c>
      <c r="E198" s="260" t="s">
        <v>252</v>
      </c>
      <c r="F198" s="261" t="s">
        <v>253</v>
      </c>
      <c r="G198" s="262" t="s">
        <v>226</v>
      </c>
      <c r="H198" s="263">
        <v>49.600000000000001</v>
      </c>
      <c r="I198" s="264"/>
      <c r="J198" s="265">
        <f>ROUND(I198*H198,2)</f>
        <v>0</v>
      </c>
      <c r="K198" s="261" t="s">
        <v>127</v>
      </c>
      <c r="L198" s="266"/>
      <c r="M198" s="267" t="s">
        <v>1</v>
      </c>
      <c r="N198" s="268" t="s">
        <v>42</v>
      </c>
      <c r="O198" s="90"/>
      <c r="P198" s="226">
        <f>O198*H198</f>
        <v>0</v>
      </c>
      <c r="Q198" s="226">
        <v>1</v>
      </c>
      <c r="R198" s="226">
        <f>Q198*H198</f>
        <v>49.600000000000001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177</v>
      </c>
      <c r="AT198" s="228" t="s">
        <v>223</v>
      </c>
      <c r="AU198" s="228" t="s">
        <v>87</v>
      </c>
      <c r="AY198" s="16" t="s">
        <v>121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85</v>
      </c>
      <c r="BK198" s="229">
        <f>ROUND(I198*H198,2)</f>
        <v>0</v>
      </c>
      <c r="BL198" s="16" t="s">
        <v>128</v>
      </c>
      <c r="BM198" s="228" t="s">
        <v>254</v>
      </c>
    </row>
    <row r="199" s="2" customFormat="1">
      <c r="A199" s="37"/>
      <c r="B199" s="38"/>
      <c r="C199" s="39"/>
      <c r="D199" s="230" t="s">
        <v>130</v>
      </c>
      <c r="E199" s="39"/>
      <c r="F199" s="231" t="s">
        <v>253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130</v>
      </c>
      <c r="AU199" s="16" t="s">
        <v>87</v>
      </c>
    </row>
    <row r="200" s="13" customFormat="1">
      <c r="A200" s="13"/>
      <c r="B200" s="237"/>
      <c r="C200" s="238"/>
      <c r="D200" s="230" t="s">
        <v>134</v>
      </c>
      <c r="E200" s="239" t="s">
        <v>1</v>
      </c>
      <c r="F200" s="240" t="s">
        <v>255</v>
      </c>
      <c r="G200" s="238"/>
      <c r="H200" s="241">
        <v>49.600000000000001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134</v>
      </c>
      <c r="AU200" s="247" t="s">
        <v>87</v>
      </c>
      <c r="AV200" s="13" t="s">
        <v>87</v>
      </c>
      <c r="AW200" s="13" t="s">
        <v>34</v>
      </c>
      <c r="AX200" s="13" t="s">
        <v>85</v>
      </c>
      <c r="AY200" s="247" t="s">
        <v>121</v>
      </c>
    </row>
    <row r="201" s="2" customFormat="1" ht="16.5" customHeight="1">
      <c r="A201" s="37"/>
      <c r="B201" s="38"/>
      <c r="C201" s="217" t="s">
        <v>256</v>
      </c>
      <c r="D201" s="217" t="s">
        <v>123</v>
      </c>
      <c r="E201" s="218" t="s">
        <v>257</v>
      </c>
      <c r="F201" s="219" t="s">
        <v>258</v>
      </c>
      <c r="G201" s="220" t="s">
        <v>126</v>
      </c>
      <c r="H201" s="221">
        <v>772</v>
      </c>
      <c r="I201" s="222"/>
      <c r="J201" s="223">
        <f>ROUND(I201*H201,2)</f>
        <v>0</v>
      </c>
      <c r="K201" s="219" t="s">
        <v>127</v>
      </c>
      <c r="L201" s="43"/>
      <c r="M201" s="224" t="s">
        <v>1</v>
      </c>
      <c r="N201" s="225" t="s">
        <v>42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128</v>
      </c>
      <c r="AT201" s="228" t="s">
        <v>123</v>
      </c>
      <c r="AU201" s="228" t="s">
        <v>87</v>
      </c>
      <c r="AY201" s="16" t="s">
        <v>121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85</v>
      </c>
      <c r="BK201" s="229">
        <f>ROUND(I201*H201,2)</f>
        <v>0</v>
      </c>
      <c r="BL201" s="16" t="s">
        <v>128</v>
      </c>
      <c r="BM201" s="228" t="s">
        <v>259</v>
      </c>
    </row>
    <row r="202" s="2" customFormat="1">
      <c r="A202" s="37"/>
      <c r="B202" s="38"/>
      <c r="C202" s="39"/>
      <c r="D202" s="230" t="s">
        <v>130</v>
      </c>
      <c r="E202" s="39"/>
      <c r="F202" s="231" t="s">
        <v>260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130</v>
      </c>
      <c r="AU202" s="16" t="s">
        <v>87</v>
      </c>
    </row>
    <row r="203" s="2" customFormat="1">
      <c r="A203" s="37"/>
      <c r="B203" s="38"/>
      <c r="C203" s="39"/>
      <c r="D203" s="235" t="s">
        <v>132</v>
      </c>
      <c r="E203" s="39"/>
      <c r="F203" s="236" t="s">
        <v>261</v>
      </c>
      <c r="G203" s="39"/>
      <c r="H203" s="39"/>
      <c r="I203" s="232"/>
      <c r="J203" s="39"/>
      <c r="K203" s="39"/>
      <c r="L203" s="43"/>
      <c r="M203" s="233"/>
      <c r="N203" s="23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132</v>
      </c>
      <c r="AU203" s="16" t="s">
        <v>87</v>
      </c>
    </row>
    <row r="204" s="13" customFormat="1">
      <c r="A204" s="13"/>
      <c r="B204" s="237"/>
      <c r="C204" s="238"/>
      <c r="D204" s="230" t="s">
        <v>134</v>
      </c>
      <c r="E204" s="239" t="s">
        <v>1</v>
      </c>
      <c r="F204" s="240" t="s">
        <v>262</v>
      </c>
      <c r="G204" s="238"/>
      <c r="H204" s="241">
        <v>772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134</v>
      </c>
      <c r="AU204" s="247" t="s">
        <v>87</v>
      </c>
      <c r="AV204" s="13" t="s">
        <v>87</v>
      </c>
      <c r="AW204" s="13" t="s">
        <v>34</v>
      </c>
      <c r="AX204" s="13" t="s">
        <v>85</v>
      </c>
      <c r="AY204" s="247" t="s">
        <v>121</v>
      </c>
    </row>
    <row r="205" s="2" customFormat="1" ht="16.5" customHeight="1">
      <c r="A205" s="37"/>
      <c r="B205" s="38"/>
      <c r="C205" s="217" t="s">
        <v>7</v>
      </c>
      <c r="D205" s="217" t="s">
        <v>123</v>
      </c>
      <c r="E205" s="218" t="s">
        <v>263</v>
      </c>
      <c r="F205" s="219" t="s">
        <v>264</v>
      </c>
      <c r="G205" s="220" t="s">
        <v>126</v>
      </c>
      <c r="H205" s="221">
        <v>1145</v>
      </c>
      <c r="I205" s="222"/>
      <c r="J205" s="223">
        <f>ROUND(I205*H205,2)</f>
        <v>0</v>
      </c>
      <c r="K205" s="219" t="s">
        <v>127</v>
      </c>
      <c r="L205" s="43"/>
      <c r="M205" s="224" t="s">
        <v>1</v>
      </c>
      <c r="N205" s="225" t="s">
        <v>42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128</v>
      </c>
      <c r="AT205" s="228" t="s">
        <v>123</v>
      </c>
      <c r="AU205" s="228" t="s">
        <v>87</v>
      </c>
      <c r="AY205" s="16" t="s">
        <v>121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85</v>
      </c>
      <c r="BK205" s="229">
        <f>ROUND(I205*H205,2)</f>
        <v>0</v>
      </c>
      <c r="BL205" s="16" t="s">
        <v>128</v>
      </c>
      <c r="BM205" s="228" t="s">
        <v>265</v>
      </c>
    </row>
    <row r="206" s="2" customFormat="1">
      <c r="A206" s="37"/>
      <c r="B206" s="38"/>
      <c r="C206" s="39"/>
      <c r="D206" s="230" t="s">
        <v>130</v>
      </c>
      <c r="E206" s="39"/>
      <c r="F206" s="231" t="s">
        <v>266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130</v>
      </c>
      <c r="AU206" s="16" t="s">
        <v>87</v>
      </c>
    </row>
    <row r="207" s="2" customFormat="1">
      <c r="A207" s="37"/>
      <c r="B207" s="38"/>
      <c r="C207" s="39"/>
      <c r="D207" s="235" t="s">
        <v>132</v>
      </c>
      <c r="E207" s="39"/>
      <c r="F207" s="236" t="s">
        <v>267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132</v>
      </c>
      <c r="AU207" s="16" t="s">
        <v>87</v>
      </c>
    </row>
    <row r="208" s="13" customFormat="1">
      <c r="A208" s="13"/>
      <c r="B208" s="237"/>
      <c r="C208" s="238"/>
      <c r="D208" s="230" t="s">
        <v>134</v>
      </c>
      <c r="E208" s="239" t="s">
        <v>1</v>
      </c>
      <c r="F208" s="240" t="s">
        <v>268</v>
      </c>
      <c r="G208" s="238"/>
      <c r="H208" s="241">
        <v>1145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134</v>
      </c>
      <c r="AU208" s="247" t="s">
        <v>87</v>
      </c>
      <c r="AV208" s="13" t="s">
        <v>87</v>
      </c>
      <c r="AW208" s="13" t="s">
        <v>34</v>
      </c>
      <c r="AX208" s="13" t="s">
        <v>85</v>
      </c>
      <c r="AY208" s="247" t="s">
        <v>121</v>
      </c>
    </row>
    <row r="209" s="2" customFormat="1" ht="16.5" customHeight="1">
      <c r="A209" s="37"/>
      <c r="B209" s="38"/>
      <c r="C209" s="217" t="s">
        <v>269</v>
      </c>
      <c r="D209" s="217" t="s">
        <v>123</v>
      </c>
      <c r="E209" s="218" t="s">
        <v>270</v>
      </c>
      <c r="F209" s="219" t="s">
        <v>271</v>
      </c>
      <c r="G209" s="220" t="s">
        <v>126</v>
      </c>
      <c r="H209" s="221">
        <v>1145</v>
      </c>
      <c r="I209" s="222"/>
      <c r="J209" s="223">
        <f>ROUND(I209*H209,2)</f>
        <v>0</v>
      </c>
      <c r="K209" s="219" t="s">
        <v>127</v>
      </c>
      <c r="L209" s="43"/>
      <c r="M209" s="224" t="s">
        <v>1</v>
      </c>
      <c r="N209" s="225" t="s">
        <v>42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128</v>
      </c>
      <c r="AT209" s="228" t="s">
        <v>123</v>
      </c>
      <c r="AU209" s="228" t="s">
        <v>87</v>
      </c>
      <c r="AY209" s="16" t="s">
        <v>121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85</v>
      </c>
      <c r="BK209" s="229">
        <f>ROUND(I209*H209,2)</f>
        <v>0</v>
      </c>
      <c r="BL209" s="16" t="s">
        <v>128</v>
      </c>
      <c r="BM209" s="228" t="s">
        <v>272</v>
      </c>
    </row>
    <row r="210" s="2" customFormat="1">
      <c r="A210" s="37"/>
      <c r="B210" s="38"/>
      <c r="C210" s="39"/>
      <c r="D210" s="230" t="s">
        <v>130</v>
      </c>
      <c r="E210" s="39"/>
      <c r="F210" s="231" t="s">
        <v>273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130</v>
      </c>
      <c r="AU210" s="16" t="s">
        <v>87</v>
      </c>
    </row>
    <row r="211" s="2" customFormat="1">
      <c r="A211" s="37"/>
      <c r="B211" s="38"/>
      <c r="C211" s="39"/>
      <c r="D211" s="235" t="s">
        <v>132</v>
      </c>
      <c r="E211" s="39"/>
      <c r="F211" s="236" t="s">
        <v>274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132</v>
      </c>
      <c r="AU211" s="16" t="s">
        <v>87</v>
      </c>
    </row>
    <row r="212" s="13" customFormat="1">
      <c r="A212" s="13"/>
      <c r="B212" s="237"/>
      <c r="C212" s="238"/>
      <c r="D212" s="230" t="s">
        <v>134</v>
      </c>
      <c r="E212" s="239" t="s">
        <v>1</v>
      </c>
      <c r="F212" s="240" t="s">
        <v>275</v>
      </c>
      <c r="G212" s="238"/>
      <c r="H212" s="241">
        <v>1145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134</v>
      </c>
      <c r="AU212" s="247" t="s">
        <v>87</v>
      </c>
      <c r="AV212" s="13" t="s">
        <v>87</v>
      </c>
      <c r="AW212" s="13" t="s">
        <v>34</v>
      </c>
      <c r="AX212" s="13" t="s">
        <v>85</v>
      </c>
      <c r="AY212" s="247" t="s">
        <v>121</v>
      </c>
    </row>
    <row r="213" s="2" customFormat="1" ht="16.5" customHeight="1">
      <c r="A213" s="37"/>
      <c r="B213" s="38"/>
      <c r="C213" s="259" t="s">
        <v>276</v>
      </c>
      <c r="D213" s="259" t="s">
        <v>223</v>
      </c>
      <c r="E213" s="260" t="s">
        <v>277</v>
      </c>
      <c r="F213" s="261" t="s">
        <v>278</v>
      </c>
      <c r="G213" s="262" t="s">
        <v>279</v>
      </c>
      <c r="H213" s="263">
        <v>51.524999999999999</v>
      </c>
      <c r="I213" s="264"/>
      <c r="J213" s="265">
        <f>ROUND(I213*H213,2)</f>
        <v>0</v>
      </c>
      <c r="K213" s="261" t="s">
        <v>127</v>
      </c>
      <c r="L213" s="266"/>
      <c r="M213" s="267" t="s">
        <v>1</v>
      </c>
      <c r="N213" s="268" t="s">
        <v>42</v>
      </c>
      <c r="O213" s="90"/>
      <c r="P213" s="226">
        <f>O213*H213</f>
        <v>0</v>
      </c>
      <c r="Q213" s="226">
        <v>0.001</v>
      </c>
      <c r="R213" s="226">
        <f>Q213*H213</f>
        <v>0.051525000000000001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177</v>
      </c>
      <c r="AT213" s="228" t="s">
        <v>223</v>
      </c>
      <c r="AU213" s="228" t="s">
        <v>87</v>
      </c>
      <c r="AY213" s="16" t="s">
        <v>121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85</v>
      </c>
      <c r="BK213" s="229">
        <f>ROUND(I213*H213,2)</f>
        <v>0</v>
      </c>
      <c r="BL213" s="16" t="s">
        <v>128</v>
      </c>
      <c r="BM213" s="228" t="s">
        <v>280</v>
      </c>
    </row>
    <row r="214" s="2" customFormat="1">
      <c r="A214" s="37"/>
      <c r="B214" s="38"/>
      <c r="C214" s="39"/>
      <c r="D214" s="230" t="s">
        <v>130</v>
      </c>
      <c r="E214" s="39"/>
      <c r="F214" s="231" t="s">
        <v>278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130</v>
      </c>
      <c r="AU214" s="16" t="s">
        <v>87</v>
      </c>
    </row>
    <row r="215" s="13" customFormat="1">
      <c r="A215" s="13"/>
      <c r="B215" s="237"/>
      <c r="C215" s="238"/>
      <c r="D215" s="230" t="s">
        <v>134</v>
      </c>
      <c r="E215" s="239" t="s">
        <v>1</v>
      </c>
      <c r="F215" s="240" t="s">
        <v>281</v>
      </c>
      <c r="G215" s="238"/>
      <c r="H215" s="241">
        <v>51.524999999999999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134</v>
      </c>
      <c r="AU215" s="247" t="s">
        <v>87</v>
      </c>
      <c r="AV215" s="13" t="s">
        <v>87</v>
      </c>
      <c r="AW215" s="13" t="s">
        <v>34</v>
      </c>
      <c r="AX215" s="13" t="s">
        <v>85</v>
      </c>
      <c r="AY215" s="247" t="s">
        <v>121</v>
      </c>
    </row>
    <row r="216" s="2" customFormat="1" ht="16.5" customHeight="1">
      <c r="A216" s="37"/>
      <c r="B216" s="38"/>
      <c r="C216" s="217" t="s">
        <v>282</v>
      </c>
      <c r="D216" s="217" t="s">
        <v>123</v>
      </c>
      <c r="E216" s="218" t="s">
        <v>283</v>
      </c>
      <c r="F216" s="219" t="s">
        <v>284</v>
      </c>
      <c r="G216" s="220" t="s">
        <v>126</v>
      </c>
      <c r="H216" s="221">
        <v>2050</v>
      </c>
      <c r="I216" s="222"/>
      <c r="J216" s="223">
        <f>ROUND(I216*H216,2)</f>
        <v>0</v>
      </c>
      <c r="K216" s="219" t="s">
        <v>127</v>
      </c>
      <c r="L216" s="43"/>
      <c r="M216" s="224" t="s">
        <v>1</v>
      </c>
      <c r="N216" s="225" t="s">
        <v>42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128</v>
      </c>
      <c r="AT216" s="228" t="s">
        <v>123</v>
      </c>
      <c r="AU216" s="228" t="s">
        <v>87</v>
      </c>
      <c r="AY216" s="16" t="s">
        <v>121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85</v>
      </c>
      <c r="BK216" s="229">
        <f>ROUND(I216*H216,2)</f>
        <v>0</v>
      </c>
      <c r="BL216" s="16" t="s">
        <v>128</v>
      </c>
      <c r="BM216" s="228" t="s">
        <v>285</v>
      </c>
    </row>
    <row r="217" s="2" customFormat="1">
      <c r="A217" s="37"/>
      <c r="B217" s="38"/>
      <c r="C217" s="39"/>
      <c r="D217" s="230" t="s">
        <v>130</v>
      </c>
      <c r="E217" s="39"/>
      <c r="F217" s="231" t="s">
        <v>286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130</v>
      </c>
      <c r="AU217" s="16" t="s">
        <v>87</v>
      </c>
    </row>
    <row r="218" s="2" customFormat="1">
      <c r="A218" s="37"/>
      <c r="B218" s="38"/>
      <c r="C218" s="39"/>
      <c r="D218" s="235" t="s">
        <v>132</v>
      </c>
      <c r="E218" s="39"/>
      <c r="F218" s="236" t="s">
        <v>287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132</v>
      </c>
      <c r="AU218" s="16" t="s">
        <v>87</v>
      </c>
    </row>
    <row r="219" s="13" customFormat="1">
      <c r="A219" s="13"/>
      <c r="B219" s="237"/>
      <c r="C219" s="238"/>
      <c r="D219" s="230" t="s">
        <v>134</v>
      </c>
      <c r="E219" s="239" t="s">
        <v>1</v>
      </c>
      <c r="F219" s="240" t="s">
        <v>288</v>
      </c>
      <c r="G219" s="238"/>
      <c r="H219" s="241">
        <v>2050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134</v>
      </c>
      <c r="AU219" s="247" t="s">
        <v>87</v>
      </c>
      <c r="AV219" s="13" t="s">
        <v>87</v>
      </c>
      <c r="AW219" s="13" t="s">
        <v>34</v>
      </c>
      <c r="AX219" s="13" t="s">
        <v>85</v>
      </c>
      <c r="AY219" s="247" t="s">
        <v>121</v>
      </c>
    </row>
    <row r="220" s="12" customFormat="1" ht="22.8" customHeight="1">
      <c r="A220" s="12"/>
      <c r="B220" s="201"/>
      <c r="C220" s="202"/>
      <c r="D220" s="203" t="s">
        <v>76</v>
      </c>
      <c r="E220" s="215" t="s">
        <v>87</v>
      </c>
      <c r="F220" s="215" t="s">
        <v>289</v>
      </c>
      <c r="G220" s="202"/>
      <c r="H220" s="202"/>
      <c r="I220" s="205"/>
      <c r="J220" s="216">
        <f>BK220</f>
        <v>0</v>
      </c>
      <c r="K220" s="202"/>
      <c r="L220" s="207"/>
      <c r="M220" s="208"/>
      <c r="N220" s="209"/>
      <c r="O220" s="209"/>
      <c r="P220" s="210">
        <f>SUM(P221:P227)</f>
        <v>0</v>
      </c>
      <c r="Q220" s="209"/>
      <c r="R220" s="210">
        <f>SUM(R221:R227)</f>
        <v>0.91225000000000001</v>
      </c>
      <c r="S220" s="209"/>
      <c r="T220" s="211">
        <f>SUM(T221:T227)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2" t="s">
        <v>85</v>
      </c>
      <c r="AT220" s="213" t="s">
        <v>76</v>
      </c>
      <c r="AU220" s="213" t="s">
        <v>85</v>
      </c>
      <c r="AY220" s="212" t="s">
        <v>121</v>
      </c>
      <c r="BK220" s="214">
        <f>SUM(BK221:BK227)</f>
        <v>0</v>
      </c>
    </row>
    <row r="221" s="2" customFormat="1" ht="16.5" customHeight="1">
      <c r="A221" s="37"/>
      <c r="B221" s="38"/>
      <c r="C221" s="217" t="s">
        <v>290</v>
      </c>
      <c r="D221" s="217" t="s">
        <v>123</v>
      </c>
      <c r="E221" s="218" t="s">
        <v>291</v>
      </c>
      <c r="F221" s="219" t="s">
        <v>292</v>
      </c>
      <c r="G221" s="220" t="s">
        <v>126</v>
      </c>
      <c r="H221" s="221">
        <v>2050</v>
      </c>
      <c r="I221" s="222"/>
      <c r="J221" s="223">
        <f>ROUND(I221*H221,2)</f>
        <v>0</v>
      </c>
      <c r="K221" s="219" t="s">
        <v>127</v>
      </c>
      <c r="L221" s="43"/>
      <c r="M221" s="224" t="s">
        <v>1</v>
      </c>
      <c r="N221" s="225" t="s">
        <v>42</v>
      </c>
      <c r="O221" s="90"/>
      <c r="P221" s="226">
        <f>O221*H221</f>
        <v>0</v>
      </c>
      <c r="Q221" s="226">
        <v>0.00010000000000000001</v>
      </c>
      <c r="R221" s="226">
        <f>Q221*H221</f>
        <v>0.20500000000000002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128</v>
      </c>
      <c r="AT221" s="228" t="s">
        <v>123</v>
      </c>
      <c r="AU221" s="228" t="s">
        <v>87</v>
      </c>
      <c r="AY221" s="16" t="s">
        <v>121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85</v>
      </c>
      <c r="BK221" s="229">
        <f>ROUND(I221*H221,2)</f>
        <v>0</v>
      </c>
      <c r="BL221" s="16" t="s">
        <v>128</v>
      </c>
      <c r="BM221" s="228" t="s">
        <v>293</v>
      </c>
    </row>
    <row r="222" s="2" customFormat="1">
      <c r="A222" s="37"/>
      <c r="B222" s="38"/>
      <c r="C222" s="39"/>
      <c r="D222" s="230" t="s">
        <v>130</v>
      </c>
      <c r="E222" s="39"/>
      <c r="F222" s="231" t="s">
        <v>294</v>
      </c>
      <c r="G222" s="39"/>
      <c r="H222" s="39"/>
      <c r="I222" s="232"/>
      <c r="J222" s="39"/>
      <c r="K222" s="39"/>
      <c r="L222" s="43"/>
      <c r="M222" s="233"/>
      <c r="N222" s="23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130</v>
      </c>
      <c r="AU222" s="16" t="s">
        <v>87</v>
      </c>
    </row>
    <row r="223" s="2" customFormat="1">
      <c r="A223" s="37"/>
      <c r="B223" s="38"/>
      <c r="C223" s="39"/>
      <c r="D223" s="235" t="s">
        <v>132</v>
      </c>
      <c r="E223" s="39"/>
      <c r="F223" s="236" t="s">
        <v>295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132</v>
      </c>
      <c r="AU223" s="16" t="s">
        <v>87</v>
      </c>
    </row>
    <row r="224" s="13" customFormat="1">
      <c r="A224" s="13"/>
      <c r="B224" s="237"/>
      <c r="C224" s="238"/>
      <c r="D224" s="230" t="s">
        <v>134</v>
      </c>
      <c r="E224" s="239" t="s">
        <v>1</v>
      </c>
      <c r="F224" s="240" t="s">
        <v>296</v>
      </c>
      <c r="G224" s="238"/>
      <c r="H224" s="241">
        <v>2050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134</v>
      </c>
      <c r="AU224" s="247" t="s">
        <v>87</v>
      </c>
      <c r="AV224" s="13" t="s">
        <v>87</v>
      </c>
      <c r="AW224" s="13" t="s">
        <v>34</v>
      </c>
      <c r="AX224" s="13" t="s">
        <v>85</v>
      </c>
      <c r="AY224" s="247" t="s">
        <v>121</v>
      </c>
    </row>
    <row r="225" s="2" customFormat="1" ht="16.5" customHeight="1">
      <c r="A225" s="37"/>
      <c r="B225" s="38"/>
      <c r="C225" s="259" t="s">
        <v>297</v>
      </c>
      <c r="D225" s="259" t="s">
        <v>223</v>
      </c>
      <c r="E225" s="260" t="s">
        <v>298</v>
      </c>
      <c r="F225" s="261" t="s">
        <v>299</v>
      </c>
      <c r="G225" s="262" t="s">
        <v>126</v>
      </c>
      <c r="H225" s="263">
        <v>2357.5</v>
      </c>
      <c r="I225" s="264"/>
      <c r="J225" s="265">
        <f>ROUND(I225*H225,2)</f>
        <v>0</v>
      </c>
      <c r="K225" s="261" t="s">
        <v>127</v>
      </c>
      <c r="L225" s="266"/>
      <c r="M225" s="267" t="s">
        <v>1</v>
      </c>
      <c r="N225" s="268" t="s">
        <v>42</v>
      </c>
      <c r="O225" s="90"/>
      <c r="P225" s="226">
        <f>O225*H225</f>
        <v>0</v>
      </c>
      <c r="Q225" s="226">
        <v>0.00029999999999999997</v>
      </c>
      <c r="R225" s="226">
        <f>Q225*H225</f>
        <v>0.70724999999999993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177</v>
      </c>
      <c r="AT225" s="228" t="s">
        <v>223</v>
      </c>
      <c r="AU225" s="228" t="s">
        <v>87</v>
      </c>
      <c r="AY225" s="16" t="s">
        <v>121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85</v>
      </c>
      <c r="BK225" s="229">
        <f>ROUND(I225*H225,2)</f>
        <v>0</v>
      </c>
      <c r="BL225" s="16" t="s">
        <v>128</v>
      </c>
      <c r="BM225" s="228" t="s">
        <v>300</v>
      </c>
    </row>
    <row r="226" s="2" customFormat="1">
      <c r="A226" s="37"/>
      <c r="B226" s="38"/>
      <c r="C226" s="39"/>
      <c r="D226" s="230" t="s">
        <v>130</v>
      </c>
      <c r="E226" s="39"/>
      <c r="F226" s="231" t="s">
        <v>299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130</v>
      </c>
      <c r="AU226" s="16" t="s">
        <v>87</v>
      </c>
    </row>
    <row r="227" s="13" customFormat="1">
      <c r="A227" s="13"/>
      <c r="B227" s="237"/>
      <c r="C227" s="238"/>
      <c r="D227" s="230" t="s">
        <v>134</v>
      </c>
      <c r="E227" s="239" t="s">
        <v>1</v>
      </c>
      <c r="F227" s="240" t="s">
        <v>301</v>
      </c>
      <c r="G227" s="238"/>
      <c r="H227" s="241">
        <v>2357.5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134</v>
      </c>
      <c r="AU227" s="247" t="s">
        <v>87</v>
      </c>
      <c r="AV227" s="13" t="s">
        <v>87</v>
      </c>
      <c r="AW227" s="13" t="s">
        <v>34</v>
      </c>
      <c r="AX227" s="13" t="s">
        <v>85</v>
      </c>
      <c r="AY227" s="247" t="s">
        <v>121</v>
      </c>
    </row>
    <row r="228" s="12" customFormat="1" ht="22.8" customHeight="1">
      <c r="A228" s="12"/>
      <c r="B228" s="201"/>
      <c r="C228" s="202"/>
      <c r="D228" s="203" t="s">
        <v>76</v>
      </c>
      <c r="E228" s="215" t="s">
        <v>156</v>
      </c>
      <c r="F228" s="215" t="s">
        <v>302</v>
      </c>
      <c r="G228" s="202"/>
      <c r="H228" s="202"/>
      <c r="I228" s="205"/>
      <c r="J228" s="216">
        <f>BK228</f>
        <v>0</v>
      </c>
      <c r="K228" s="202"/>
      <c r="L228" s="207"/>
      <c r="M228" s="208"/>
      <c r="N228" s="209"/>
      <c r="O228" s="209"/>
      <c r="P228" s="210">
        <f>SUM(P229:P258)</f>
        <v>0</v>
      </c>
      <c r="Q228" s="209"/>
      <c r="R228" s="210">
        <f>SUM(R229:R258)</f>
        <v>57.730000000000004</v>
      </c>
      <c r="S228" s="209"/>
      <c r="T228" s="211">
        <f>SUM(T229:T258)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2" t="s">
        <v>85</v>
      </c>
      <c r="AT228" s="213" t="s">
        <v>76</v>
      </c>
      <c r="AU228" s="213" t="s">
        <v>85</v>
      </c>
      <c r="AY228" s="212" t="s">
        <v>121</v>
      </c>
      <c r="BK228" s="214">
        <f>SUM(BK229:BK258)</f>
        <v>0</v>
      </c>
    </row>
    <row r="229" s="2" customFormat="1" ht="16.5" customHeight="1">
      <c r="A229" s="37"/>
      <c r="B229" s="38"/>
      <c r="C229" s="217" t="s">
        <v>303</v>
      </c>
      <c r="D229" s="217" t="s">
        <v>123</v>
      </c>
      <c r="E229" s="218" t="s">
        <v>304</v>
      </c>
      <c r="F229" s="219" t="s">
        <v>305</v>
      </c>
      <c r="G229" s="220" t="s">
        <v>126</v>
      </c>
      <c r="H229" s="221">
        <v>2128</v>
      </c>
      <c r="I229" s="222"/>
      <c r="J229" s="223">
        <f>ROUND(I229*H229,2)</f>
        <v>0</v>
      </c>
      <c r="K229" s="219" t="s">
        <v>127</v>
      </c>
      <c r="L229" s="43"/>
      <c r="M229" s="224" t="s">
        <v>1</v>
      </c>
      <c r="N229" s="225" t="s">
        <v>42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128</v>
      </c>
      <c r="AT229" s="228" t="s">
        <v>123</v>
      </c>
      <c r="AU229" s="228" t="s">
        <v>87</v>
      </c>
      <c r="AY229" s="16" t="s">
        <v>121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85</v>
      </c>
      <c r="BK229" s="229">
        <f>ROUND(I229*H229,2)</f>
        <v>0</v>
      </c>
      <c r="BL229" s="16" t="s">
        <v>128</v>
      </c>
      <c r="BM229" s="228" t="s">
        <v>306</v>
      </c>
    </row>
    <row r="230" s="2" customFormat="1">
      <c r="A230" s="37"/>
      <c r="B230" s="38"/>
      <c r="C230" s="39"/>
      <c r="D230" s="230" t="s">
        <v>130</v>
      </c>
      <c r="E230" s="39"/>
      <c r="F230" s="231" t="s">
        <v>307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130</v>
      </c>
      <c r="AU230" s="16" t="s">
        <v>87</v>
      </c>
    </row>
    <row r="231" s="2" customFormat="1">
      <c r="A231" s="37"/>
      <c r="B231" s="38"/>
      <c r="C231" s="39"/>
      <c r="D231" s="235" t="s">
        <v>132</v>
      </c>
      <c r="E231" s="39"/>
      <c r="F231" s="236" t="s">
        <v>308</v>
      </c>
      <c r="G231" s="39"/>
      <c r="H231" s="39"/>
      <c r="I231" s="232"/>
      <c r="J231" s="39"/>
      <c r="K231" s="39"/>
      <c r="L231" s="43"/>
      <c r="M231" s="233"/>
      <c r="N231" s="23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132</v>
      </c>
      <c r="AU231" s="16" t="s">
        <v>87</v>
      </c>
    </row>
    <row r="232" s="13" customFormat="1">
      <c r="A232" s="13"/>
      <c r="B232" s="237"/>
      <c r="C232" s="238"/>
      <c r="D232" s="230" t="s">
        <v>134</v>
      </c>
      <c r="E232" s="239" t="s">
        <v>1</v>
      </c>
      <c r="F232" s="240" t="s">
        <v>309</v>
      </c>
      <c r="G232" s="238"/>
      <c r="H232" s="241">
        <v>1225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134</v>
      </c>
      <c r="AU232" s="247" t="s">
        <v>87</v>
      </c>
      <c r="AV232" s="13" t="s">
        <v>87</v>
      </c>
      <c r="AW232" s="13" t="s">
        <v>34</v>
      </c>
      <c r="AX232" s="13" t="s">
        <v>77</v>
      </c>
      <c r="AY232" s="247" t="s">
        <v>121</v>
      </c>
    </row>
    <row r="233" s="13" customFormat="1">
      <c r="A233" s="13"/>
      <c r="B233" s="237"/>
      <c r="C233" s="238"/>
      <c r="D233" s="230" t="s">
        <v>134</v>
      </c>
      <c r="E233" s="239" t="s">
        <v>1</v>
      </c>
      <c r="F233" s="240" t="s">
        <v>310</v>
      </c>
      <c r="G233" s="238"/>
      <c r="H233" s="241">
        <v>903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134</v>
      </c>
      <c r="AU233" s="247" t="s">
        <v>87</v>
      </c>
      <c r="AV233" s="13" t="s">
        <v>87</v>
      </c>
      <c r="AW233" s="13" t="s">
        <v>34</v>
      </c>
      <c r="AX233" s="13" t="s">
        <v>77</v>
      </c>
      <c r="AY233" s="247" t="s">
        <v>121</v>
      </c>
    </row>
    <row r="234" s="14" customFormat="1">
      <c r="A234" s="14"/>
      <c r="B234" s="248"/>
      <c r="C234" s="249"/>
      <c r="D234" s="230" t="s">
        <v>134</v>
      </c>
      <c r="E234" s="250" t="s">
        <v>1</v>
      </c>
      <c r="F234" s="251" t="s">
        <v>207</v>
      </c>
      <c r="G234" s="249"/>
      <c r="H234" s="252">
        <v>2128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134</v>
      </c>
      <c r="AU234" s="258" t="s">
        <v>87</v>
      </c>
      <c r="AV234" s="14" t="s">
        <v>128</v>
      </c>
      <c r="AW234" s="14" t="s">
        <v>34</v>
      </c>
      <c r="AX234" s="14" t="s">
        <v>85</v>
      </c>
      <c r="AY234" s="258" t="s">
        <v>121</v>
      </c>
    </row>
    <row r="235" s="2" customFormat="1" ht="16.5" customHeight="1">
      <c r="A235" s="37"/>
      <c r="B235" s="38"/>
      <c r="C235" s="217" t="s">
        <v>311</v>
      </c>
      <c r="D235" s="217" t="s">
        <v>123</v>
      </c>
      <c r="E235" s="218" t="s">
        <v>312</v>
      </c>
      <c r="F235" s="219" t="s">
        <v>313</v>
      </c>
      <c r="G235" s="220" t="s">
        <v>126</v>
      </c>
      <c r="H235" s="221">
        <v>4100</v>
      </c>
      <c r="I235" s="222"/>
      <c r="J235" s="223">
        <f>ROUND(I235*H235,2)</f>
        <v>0</v>
      </c>
      <c r="K235" s="219" t="s">
        <v>127</v>
      </c>
      <c r="L235" s="43"/>
      <c r="M235" s="224" t="s">
        <v>1</v>
      </c>
      <c r="N235" s="225" t="s">
        <v>42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128</v>
      </c>
      <c r="AT235" s="228" t="s">
        <v>123</v>
      </c>
      <c r="AU235" s="228" t="s">
        <v>87</v>
      </c>
      <c r="AY235" s="16" t="s">
        <v>121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85</v>
      </c>
      <c r="BK235" s="229">
        <f>ROUND(I235*H235,2)</f>
        <v>0</v>
      </c>
      <c r="BL235" s="16" t="s">
        <v>128</v>
      </c>
      <c r="BM235" s="228" t="s">
        <v>314</v>
      </c>
    </row>
    <row r="236" s="2" customFormat="1">
      <c r="A236" s="37"/>
      <c r="B236" s="38"/>
      <c r="C236" s="39"/>
      <c r="D236" s="230" t="s">
        <v>130</v>
      </c>
      <c r="E236" s="39"/>
      <c r="F236" s="231" t="s">
        <v>315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130</v>
      </c>
      <c r="AU236" s="16" t="s">
        <v>87</v>
      </c>
    </row>
    <row r="237" s="2" customFormat="1">
      <c r="A237" s="37"/>
      <c r="B237" s="38"/>
      <c r="C237" s="39"/>
      <c r="D237" s="235" t="s">
        <v>132</v>
      </c>
      <c r="E237" s="39"/>
      <c r="F237" s="236" t="s">
        <v>316</v>
      </c>
      <c r="G237" s="39"/>
      <c r="H237" s="39"/>
      <c r="I237" s="232"/>
      <c r="J237" s="39"/>
      <c r="K237" s="39"/>
      <c r="L237" s="43"/>
      <c r="M237" s="233"/>
      <c r="N237" s="23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132</v>
      </c>
      <c r="AU237" s="16" t="s">
        <v>87</v>
      </c>
    </row>
    <row r="238" s="13" customFormat="1">
      <c r="A238" s="13"/>
      <c r="B238" s="237"/>
      <c r="C238" s="238"/>
      <c r="D238" s="230" t="s">
        <v>134</v>
      </c>
      <c r="E238" s="239" t="s">
        <v>1</v>
      </c>
      <c r="F238" s="240" t="s">
        <v>317</v>
      </c>
      <c r="G238" s="238"/>
      <c r="H238" s="241">
        <v>4100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134</v>
      </c>
      <c r="AU238" s="247" t="s">
        <v>87</v>
      </c>
      <c r="AV238" s="13" t="s">
        <v>87</v>
      </c>
      <c r="AW238" s="13" t="s">
        <v>34</v>
      </c>
      <c r="AX238" s="13" t="s">
        <v>85</v>
      </c>
      <c r="AY238" s="247" t="s">
        <v>121</v>
      </c>
    </row>
    <row r="239" s="2" customFormat="1" ht="16.5" customHeight="1">
      <c r="A239" s="37"/>
      <c r="B239" s="38"/>
      <c r="C239" s="217" t="s">
        <v>318</v>
      </c>
      <c r="D239" s="217" t="s">
        <v>123</v>
      </c>
      <c r="E239" s="218" t="s">
        <v>319</v>
      </c>
      <c r="F239" s="219" t="s">
        <v>320</v>
      </c>
      <c r="G239" s="220" t="s">
        <v>126</v>
      </c>
      <c r="H239" s="221">
        <v>251</v>
      </c>
      <c r="I239" s="222"/>
      <c r="J239" s="223">
        <f>ROUND(I239*H239,2)</f>
        <v>0</v>
      </c>
      <c r="K239" s="219" t="s">
        <v>127</v>
      </c>
      <c r="L239" s="43"/>
      <c r="M239" s="224" t="s">
        <v>1</v>
      </c>
      <c r="N239" s="225" t="s">
        <v>42</v>
      </c>
      <c r="O239" s="90"/>
      <c r="P239" s="226">
        <f>O239*H239</f>
        <v>0</v>
      </c>
      <c r="Q239" s="226">
        <v>0.23000000000000001</v>
      </c>
      <c r="R239" s="226">
        <f>Q239*H239</f>
        <v>57.730000000000004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128</v>
      </c>
      <c r="AT239" s="228" t="s">
        <v>123</v>
      </c>
      <c r="AU239" s="228" t="s">
        <v>87</v>
      </c>
      <c r="AY239" s="16" t="s">
        <v>121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85</v>
      </c>
      <c r="BK239" s="229">
        <f>ROUND(I239*H239,2)</f>
        <v>0</v>
      </c>
      <c r="BL239" s="16" t="s">
        <v>128</v>
      </c>
      <c r="BM239" s="228" t="s">
        <v>321</v>
      </c>
    </row>
    <row r="240" s="2" customFormat="1">
      <c r="A240" s="37"/>
      <c r="B240" s="38"/>
      <c r="C240" s="39"/>
      <c r="D240" s="230" t="s">
        <v>130</v>
      </c>
      <c r="E240" s="39"/>
      <c r="F240" s="231" t="s">
        <v>322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130</v>
      </c>
      <c r="AU240" s="16" t="s">
        <v>87</v>
      </c>
    </row>
    <row r="241" s="2" customFormat="1">
      <c r="A241" s="37"/>
      <c r="B241" s="38"/>
      <c r="C241" s="39"/>
      <c r="D241" s="235" t="s">
        <v>132</v>
      </c>
      <c r="E241" s="39"/>
      <c r="F241" s="236" t="s">
        <v>323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132</v>
      </c>
      <c r="AU241" s="16" t="s">
        <v>87</v>
      </c>
    </row>
    <row r="242" s="13" customFormat="1">
      <c r="A242" s="13"/>
      <c r="B242" s="237"/>
      <c r="C242" s="238"/>
      <c r="D242" s="230" t="s">
        <v>134</v>
      </c>
      <c r="E242" s="239" t="s">
        <v>1</v>
      </c>
      <c r="F242" s="240" t="s">
        <v>324</v>
      </c>
      <c r="G242" s="238"/>
      <c r="H242" s="241">
        <v>251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134</v>
      </c>
      <c r="AU242" s="247" t="s">
        <v>87</v>
      </c>
      <c r="AV242" s="13" t="s">
        <v>87</v>
      </c>
      <c r="AW242" s="13" t="s">
        <v>34</v>
      </c>
      <c r="AX242" s="13" t="s">
        <v>85</v>
      </c>
      <c r="AY242" s="247" t="s">
        <v>121</v>
      </c>
    </row>
    <row r="243" s="2" customFormat="1" ht="16.5" customHeight="1">
      <c r="A243" s="37"/>
      <c r="B243" s="38"/>
      <c r="C243" s="217" t="s">
        <v>325</v>
      </c>
      <c r="D243" s="217" t="s">
        <v>123</v>
      </c>
      <c r="E243" s="218" t="s">
        <v>326</v>
      </c>
      <c r="F243" s="219" t="s">
        <v>327</v>
      </c>
      <c r="G243" s="220" t="s">
        <v>126</v>
      </c>
      <c r="H243" s="221">
        <v>779</v>
      </c>
      <c r="I243" s="222"/>
      <c r="J243" s="223">
        <f>ROUND(I243*H243,2)</f>
        <v>0</v>
      </c>
      <c r="K243" s="219" t="s">
        <v>127</v>
      </c>
      <c r="L243" s="43"/>
      <c r="M243" s="224" t="s">
        <v>1</v>
      </c>
      <c r="N243" s="225" t="s">
        <v>42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128</v>
      </c>
      <c r="AT243" s="228" t="s">
        <v>123</v>
      </c>
      <c r="AU243" s="228" t="s">
        <v>87</v>
      </c>
      <c r="AY243" s="16" t="s">
        <v>121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85</v>
      </c>
      <c r="BK243" s="229">
        <f>ROUND(I243*H243,2)</f>
        <v>0</v>
      </c>
      <c r="BL243" s="16" t="s">
        <v>128</v>
      </c>
      <c r="BM243" s="228" t="s">
        <v>328</v>
      </c>
    </row>
    <row r="244" s="2" customFormat="1">
      <c r="A244" s="37"/>
      <c r="B244" s="38"/>
      <c r="C244" s="39"/>
      <c r="D244" s="230" t="s">
        <v>130</v>
      </c>
      <c r="E244" s="39"/>
      <c r="F244" s="231" t="s">
        <v>329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130</v>
      </c>
      <c r="AU244" s="16" t="s">
        <v>87</v>
      </c>
    </row>
    <row r="245" s="2" customFormat="1">
      <c r="A245" s="37"/>
      <c r="B245" s="38"/>
      <c r="C245" s="39"/>
      <c r="D245" s="235" t="s">
        <v>132</v>
      </c>
      <c r="E245" s="39"/>
      <c r="F245" s="236" t="s">
        <v>330</v>
      </c>
      <c r="G245" s="39"/>
      <c r="H245" s="39"/>
      <c r="I245" s="232"/>
      <c r="J245" s="39"/>
      <c r="K245" s="39"/>
      <c r="L245" s="43"/>
      <c r="M245" s="233"/>
      <c r="N245" s="23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132</v>
      </c>
      <c r="AU245" s="16" t="s">
        <v>87</v>
      </c>
    </row>
    <row r="246" s="13" customFormat="1">
      <c r="A246" s="13"/>
      <c r="B246" s="237"/>
      <c r="C246" s="238"/>
      <c r="D246" s="230" t="s">
        <v>134</v>
      </c>
      <c r="E246" s="239" t="s">
        <v>1</v>
      </c>
      <c r="F246" s="240" t="s">
        <v>331</v>
      </c>
      <c r="G246" s="238"/>
      <c r="H246" s="241">
        <v>779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134</v>
      </c>
      <c r="AU246" s="247" t="s">
        <v>87</v>
      </c>
      <c r="AV246" s="13" t="s">
        <v>87</v>
      </c>
      <c r="AW246" s="13" t="s">
        <v>34</v>
      </c>
      <c r="AX246" s="13" t="s">
        <v>85</v>
      </c>
      <c r="AY246" s="247" t="s">
        <v>121</v>
      </c>
    </row>
    <row r="247" s="2" customFormat="1" ht="16.5" customHeight="1">
      <c r="A247" s="37"/>
      <c r="B247" s="38"/>
      <c r="C247" s="217" t="s">
        <v>332</v>
      </c>
      <c r="D247" s="217" t="s">
        <v>123</v>
      </c>
      <c r="E247" s="218" t="s">
        <v>333</v>
      </c>
      <c r="F247" s="219" t="s">
        <v>334</v>
      </c>
      <c r="G247" s="220" t="s">
        <v>126</v>
      </c>
      <c r="H247" s="221">
        <v>779</v>
      </c>
      <c r="I247" s="222"/>
      <c r="J247" s="223">
        <f>ROUND(I247*H247,2)</f>
        <v>0</v>
      </c>
      <c r="K247" s="219" t="s">
        <v>127</v>
      </c>
      <c r="L247" s="43"/>
      <c r="M247" s="224" t="s">
        <v>1</v>
      </c>
      <c r="N247" s="225" t="s">
        <v>42</v>
      </c>
      <c r="O247" s="90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128</v>
      </c>
      <c r="AT247" s="228" t="s">
        <v>123</v>
      </c>
      <c r="AU247" s="228" t="s">
        <v>87</v>
      </c>
      <c r="AY247" s="16" t="s">
        <v>121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85</v>
      </c>
      <c r="BK247" s="229">
        <f>ROUND(I247*H247,2)</f>
        <v>0</v>
      </c>
      <c r="BL247" s="16" t="s">
        <v>128</v>
      </c>
      <c r="BM247" s="228" t="s">
        <v>335</v>
      </c>
    </row>
    <row r="248" s="2" customFormat="1">
      <c r="A248" s="37"/>
      <c r="B248" s="38"/>
      <c r="C248" s="39"/>
      <c r="D248" s="230" t="s">
        <v>130</v>
      </c>
      <c r="E248" s="39"/>
      <c r="F248" s="231" t="s">
        <v>336</v>
      </c>
      <c r="G248" s="39"/>
      <c r="H248" s="39"/>
      <c r="I248" s="232"/>
      <c r="J248" s="39"/>
      <c r="K248" s="39"/>
      <c r="L248" s="43"/>
      <c r="M248" s="233"/>
      <c r="N248" s="23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130</v>
      </c>
      <c r="AU248" s="16" t="s">
        <v>87</v>
      </c>
    </row>
    <row r="249" s="2" customFormat="1">
      <c r="A249" s="37"/>
      <c r="B249" s="38"/>
      <c r="C249" s="39"/>
      <c r="D249" s="235" t="s">
        <v>132</v>
      </c>
      <c r="E249" s="39"/>
      <c r="F249" s="236" t="s">
        <v>337</v>
      </c>
      <c r="G249" s="39"/>
      <c r="H249" s="39"/>
      <c r="I249" s="232"/>
      <c r="J249" s="39"/>
      <c r="K249" s="39"/>
      <c r="L249" s="43"/>
      <c r="M249" s="233"/>
      <c r="N249" s="23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132</v>
      </c>
      <c r="AU249" s="16" t="s">
        <v>87</v>
      </c>
    </row>
    <row r="250" s="13" customFormat="1">
      <c r="A250" s="13"/>
      <c r="B250" s="237"/>
      <c r="C250" s="238"/>
      <c r="D250" s="230" t="s">
        <v>134</v>
      </c>
      <c r="E250" s="239" t="s">
        <v>1</v>
      </c>
      <c r="F250" s="240" t="s">
        <v>338</v>
      </c>
      <c r="G250" s="238"/>
      <c r="H250" s="241">
        <v>779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134</v>
      </c>
      <c r="AU250" s="247" t="s">
        <v>87</v>
      </c>
      <c r="AV250" s="13" t="s">
        <v>87</v>
      </c>
      <c r="AW250" s="13" t="s">
        <v>34</v>
      </c>
      <c r="AX250" s="13" t="s">
        <v>85</v>
      </c>
      <c r="AY250" s="247" t="s">
        <v>121</v>
      </c>
    </row>
    <row r="251" s="2" customFormat="1" ht="16.5" customHeight="1">
      <c r="A251" s="37"/>
      <c r="B251" s="38"/>
      <c r="C251" s="217" t="s">
        <v>339</v>
      </c>
      <c r="D251" s="217" t="s">
        <v>123</v>
      </c>
      <c r="E251" s="218" t="s">
        <v>340</v>
      </c>
      <c r="F251" s="219" t="s">
        <v>341</v>
      </c>
      <c r="G251" s="220" t="s">
        <v>126</v>
      </c>
      <c r="H251" s="221">
        <v>754</v>
      </c>
      <c r="I251" s="222"/>
      <c r="J251" s="223">
        <f>ROUND(I251*H251,2)</f>
        <v>0</v>
      </c>
      <c r="K251" s="219" t="s">
        <v>127</v>
      </c>
      <c r="L251" s="43"/>
      <c r="M251" s="224" t="s">
        <v>1</v>
      </c>
      <c r="N251" s="225" t="s">
        <v>42</v>
      </c>
      <c r="O251" s="90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128</v>
      </c>
      <c r="AT251" s="228" t="s">
        <v>123</v>
      </c>
      <c r="AU251" s="228" t="s">
        <v>87</v>
      </c>
      <c r="AY251" s="16" t="s">
        <v>121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85</v>
      </c>
      <c r="BK251" s="229">
        <f>ROUND(I251*H251,2)</f>
        <v>0</v>
      </c>
      <c r="BL251" s="16" t="s">
        <v>128</v>
      </c>
      <c r="BM251" s="228" t="s">
        <v>342</v>
      </c>
    </row>
    <row r="252" s="2" customFormat="1">
      <c r="A252" s="37"/>
      <c r="B252" s="38"/>
      <c r="C252" s="39"/>
      <c r="D252" s="230" t="s">
        <v>130</v>
      </c>
      <c r="E252" s="39"/>
      <c r="F252" s="231" t="s">
        <v>343</v>
      </c>
      <c r="G252" s="39"/>
      <c r="H252" s="39"/>
      <c r="I252" s="232"/>
      <c r="J252" s="39"/>
      <c r="K252" s="39"/>
      <c r="L252" s="43"/>
      <c r="M252" s="233"/>
      <c r="N252" s="23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130</v>
      </c>
      <c r="AU252" s="16" t="s">
        <v>87</v>
      </c>
    </row>
    <row r="253" s="2" customFormat="1">
      <c r="A253" s="37"/>
      <c r="B253" s="38"/>
      <c r="C253" s="39"/>
      <c r="D253" s="235" t="s">
        <v>132</v>
      </c>
      <c r="E253" s="39"/>
      <c r="F253" s="236" t="s">
        <v>344</v>
      </c>
      <c r="G253" s="39"/>
      <c r="H253" s="39"/>
      <c r="I253" s="232"/>
      <c r="J253" s="39"/>
      <c r="K253" s="39"/>
      <c r="L253" s="43"/>
      <c r="M253" s="233"/>
      <c r="N253" s="23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132</v>
      </c>
      <c r="AU253" s="16" t="s">
        <v>87</v>
      </c>
    </row>
    <row r="254" s="13" customFormat="1">
      <c r="A254" s="13"/>
      <c r="B254" s="237"/>
      <c r="C254" s="238"/>
      <c r="D254" s="230" t="s">
        <v>134</v>
      </c>
      <c r="E254" s="239" t="s">
        <v>1</v>
      </c>
      <c r="F254" s="240" t="s">
        <v>345</v>
      </c>
      <c r="G254" s="238"/>
      <c r="H254" s="241">
        <v>754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134</v>
      </c>
      <c r="AU254" s="247" t="s">
        <v>87</v>
      </c>
      <c r="AV254" s="13" t="s">
        <v>87</v>
      </c>
      <c r="AW254" s="13" t="s">
        <v>34</v>
      </c>
      <c r="AX254" s="13" t="s">
        <v>85</v>
      </c>
      <c r="AY254" s="247" t="s">
        <v>121</v>
      </c>
    </row>
    <row r="255" s="2" customFormat="1" ht="16.5" customHeight="1">
      <c r="A255" s="37"/>
      <c r="B255" s="38"/>
      <c r="C255" s="217" t="s">
        <v>346</v>
      </c>
      <c r="D255" s="217" t="s">
        <v>123</v>
      </c>
      <c r="E255" s="218" t="s">
        <v>347</v>
      </c>
      <c r="F255" s="219" t="s">
        <v>348</v>
      </c>
      <c r="G255" s="220" t="s">
        <v>126</v>
      </c>
      <c r="H255" s="221">
        <v>754</v>
      </c>
      <c r="I255" s="222"/>
      <c r="J255" s="223">
        <f>ROUND(I255*H255,2)</f>
        <v>0</v>
      </c>
      <c r="K255" s="219" t="s">
        <v>127</v>
      </c>
      <c r="L255" s="43"/>
      <c r="M255" s="224" t="s">
        <v>1</v>
      </c>
      <c r="N255" s="225" t="s">
        <v>42</v>
      </c>
      <c r="O255" s="90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128</v>
      </c>
      <c r="AT255" s="228" t="s">
        <v>123</v>
      </c>
      <c r="AU255" s="228" t="s">
        <v>87</v>
      </c>
      <c r="AY255" s="16" t="s">
        <v>121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85</v>
      </c>
      <c r="BK255" s="229">
        <f>ROUND(I255*H255,2)</f>
        <v>0</v>
      </c>
      <c r="BL255" s="16" t="s">
        <v>128</v>
      </c>
      <c r="BM255" s="228" t="s">
        <v>349</v>
      </c>
    </row>
    <row r="256" s="2" customFormat="1">
      <c r="A256" s="37"/>
      <c r="B256" s="38"/>
      <c r="C256" s="39"/>
      <c r="D256" s="230" t="s">
        <v>130</v>
      </c>
      <c r="E256" s="39"/>
      <c r="F256" s="231" t="s">
        <v>350</v>
      </c>
      <c r="G256" s="39"/>
      <c r="H256" s="39"/>
      <c r="I256" s="232"/>
      <c r="J256" s="39"/>
      <c r="K256" s="39"/>
      <c r="L256" s="43"/>
      <c r="M256" s="233"/>
      <c r="N256" s="23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130</v>
      </c>
      <c r="AU256" s="16" t="s">
        <v>87</v>
      </c>
    </row>
    <row r="257" s="2" customFormat="1">
      <c r="A257" s="37"/>
      <c r="B257" s="38"/>
      <c r="C257" s="39"/>
      <c r="D257" s="235" t="s">
        <v>132</v>
      </c>
      <c r="E257" s="39"/>
      <c r="F257" s="236" t="s">
        <v>351</v>
      </c>
      <c r="G257" s="39"/>
      <c r="H257" s="39"/>
      <c r="I257" s="232"/>
      <c r="J257" s="39"/>
      <c r="K257" s="39"/>
      <c r="L257" s="43"/>
      <c r="M257" s="233"/>
      <c r="N257" s="23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132</v>
      </c>
      <c r="AU257" s="16" t="s">
        <v>87</v>
      </c>
    </row>
    <row r="258" s="13" customFormat="1">
      <c r="A258" s="13"/>
      <c r="B258" s="237"/>
      <c r="C258" s="238"/>
      <c r="D258" s="230" t="s">
        <v>134</v>
      </c>
      <c r="E258" s="239" t="s">
        <v>1</v>
      </c>
      <c r="F258" s="240" t="s">
        <v>352</v>
      </c>
      <c r="G258" s="238"/>
      <c r="H258" s="241">
        <v>754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134</v>
      </c>
      <c r="AU258" s="247" t="s">
        <v>87</v>
      </c>
      <c r="AV258" s="13" t="s">
        <v>87</v>
      </c>
      <c r="AW258" s="13" t="s">
        <v>34</v>
      </c>
      <c r="AX258" s="13" t="s">
        <v>85</v>
      </c>
      <c r="AY258" s="247" t="s">
        <v>121</v>
      </c>
    </row>
    <row r="259" s="12" customFormat="1" ht="22.8" customHeight="1">
      <c r="A259" s="12"/>
      <c r="B259" s="201"/>
      <c r="C259" s="202"/>
      <c r="D259" s="203" t="s">
        <v>76</v>
      </c>
      <c r="E259" s="215" t="s">
        <v>183</v>
      </c>
      <c r="F259" s="215" t="s">
        <v>353</v>
      </c>
      <c r="G259" s="202"/>
      <c r="H259" s="202"/>
      <c r="I259" s="205"/>
      <c r="J259" s="216">
        <f>BK259</f>
        <v>0</v>
      </c>
      <c r="K259" s="202"/>
      <c r="L259" s="207"/>
      <c r="M259" s="208"/>
      <c r="N259" s="209"/>
      <c r="O259" s="209"/>
      <c r="P259" s="210">
        <f>SUM(P260:P319)</f>
        <v>0</v>
      </c>
      <c r="Q259" s="209"/>
      <c r="R259" s="210">
        <f>SUM(R260:R319)</f>
        <v>0.329484</v>
      </c>
      <c r="S259" s="209"/>
      <c r="T259" s="211">
        <f>SUM(T260:T319)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2" t="s">
        <v>85</v>
      </c>
      <c r="AT259" s="213" t="s">
        <v>76</v>
      </c>
      <c r="AU259" s="213" t="s">
        <v>85</v>
      </c>
      <c r="AY259" s="212" t="s">
        <v>121</v>
      </c>
      <c r="BK259" s="214">
        <f>SUM(BK260:BK319)</f>
        <v>0</v>
      </c>
    </row>
    <row r="260" s="2" customFormat="1" ht="16.5" customHeight="1">
      <c r="A260" s="37"/>
      <c r="B260" s="38"/>
      <c r="C260" s="217" t="s">
        <v>354</v>
      </c>
      <c r="D260" s="217" t="s">
        <v>123</v>
      </c>
      <c r="E260" s="218" t="s">
        <v>355</v>
      </c>
      <c r="F260" s="219" t="s">
        <v>356</v>
      </c>
      <c r="G260" s="220" t="s">
        <v>138</v>
      </c>
      <c r="H260" s="221">
        <v>1</v>
      </c>
      <c r="I260" s="222"/>
      <c r="J260" s="223">
        <f>ROUND(I260*H260,2)</f>
        <v>0</v>
      </c>
      <c r="K260" s="219" t="s">
        <v>127</v>
      </c>
      <c r="L260" s="43"/>
      <c r="M260" s="224" t="s">
        <v>1</v>
      </c>
      <c r="N260" s="225" t="s">
        <v>42</v>
      </c>
      <c r="O260" s="90"/>
      <c r="P260" s="226">
        <f>O260*H260</f>
        <v>0</v>
      </c>
      <c r="Q260" s="226">
        <v>0.0060000000000000001</v>
      </c>
      <c r="R260" s="226">
        <f>Q260*H260</f>
        <v>0.0060000000000000001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128</v>
      </c>
      <c r="AT260" s="228" t="s">
        <v>123</v>
      </c>
      <c r="AU260" s="228" t="s">
        <v>87</v>
      </c>
      <c r="AY260" s="16" t="s">
        <v>121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85</v>
      </c>
      <c r="BK260" s="229">
        <f>ROUND(I260*H260,2)</f>
        <v>0</v>
      </c>
      <c r="BL260" s="16" t="s">
        <v>128</v>
      </c>
      <c r="BM260" s="228" t="s">
        <v>357</v>
      </c>
    </row>
    <row r="261" s="2" customFormat="1">
      <c r="A261" s="37"/>
      <c r="B261" s="38"/>
      <c r="C261" s="39"/>
      <c r="D261" s="230" t="s">
        <v>130</v>
      </c>
      <c r="E261" s="39"/>
      <c r="F261" s="231" t="s">
        <v>356</v>
      </c>
      <c r="G261" s="39"/>
      <c r="H261" s="39"/>
      <c r="I261" s="232"/>
      <c r="J261" s="39"/>
      <c r="K261" s="39"/>
      <c r="L261" s="43"/>
      <c r="M261" s="233"/>
      <c r="N261" s="23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130</v>
      </c>
      <c r="AU261" s="16" t="s">
        <v>87</v>
      </c>
    </row>
    <row r="262" s="2" customFormat="1">
      <c r="A262" s="37"/>
      <c r="B262" s="38"/>
      <c r="C262" s="39"/>
      <c r="D262" s="235" t="s">
        <v>132</v>
      </c>
      <c r="E262" s="39"/>
      <c r="F262" s="236" t="s">
        <v>358</v>
      </c>
      <c r="G262" s="39"/>
      <c r="H262" s="39"/>
      <c r="I262" s="232"/>
      <c r="J262" s="39"/>
      <c r="K262" s="39"/>
      <c r="L262" s="43"/>
      <c r="M262" s="233"/>
      <c r="N262" s="23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132</v>
      </c>
      <c r="AU262" s="16" t="s">
        <v>87</v>
      </c>
    </row>
    <row r="263" s="13" customFormat="1">
      <c r="A263" s="13"/>
      <c r="B263" s="237"/>
      <c r="C263" s="238"/>
      <c r="D263" s="230" t="s">
        <v>134</v>
      </c>
      <c r="E263" s="239" t="s">
        <v>1</v>
      </c>
      <c r="F263" s="240" t="s">
        <v>359</v>
      </c>
      <c r="G263" s="238"/>
      <c r="H263" s="241">
        <v>1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134</v>
      </c>
      <c r="AU263" s="247" t="s">
        <v>87</v>
      </c>
      <c r="AV263" s="13" t="s">
        <v>87</v>
      </c>
      <c r="AW263" s="13" t="s">
        <v>34</v>
      </c>
      <c r="AX263" s="13" t="s">
        <v>85</v>
      </c>
      <c r="AY263" s="247" t="s">
        <v>121</v>
      </c>
    </row>
    <row r="264" s="2" customFormat="1" ht="16.5" customHeight="1">
      <c r="A264" s="37"/>
      <c r="B264" s="38"/>
      <c r="C264" s="259" t="s">
        <v>360</v>
      </c>
      <c r="D264" s="259" t="s">
        <v>223</v>
      </c>
      <c r="E264" s="260" t="s">
        <v>361</v>
      </c>
      <c r="F264" s="261" t="s">
        <v>362</v>
      </c>
      <c r="G264" s="262" t="s">
        <v>138</v>
      </c>
      <c r="H264" s="263">
        <v>1</v>
      </c>
      <c r="I264" s="264"/>
      <c r="J264" s="265">
        <f>ROUND(I264*H264,2)</f>
        <v>0</v>
      </c>
      <c r="K264" s="261" t="s">
        <v>127</v>
      </c>
      <c r="L264" s="266"/>
      <c r="M264" s="267" t="s">
        <v>1</v>
      </c>
      <c r="N264" s="268" t="s">
        <v>42</v>
      </c>
      <c r="O264" s="90"/>
      <c r="P264" s="226">
        <f>O264*H264</f>
        <v>0</v>
      </c>
      <c r="Q264" s="226">
        <v>0.0074999999999999997</v>
      </c>
      <c r="R264" s="226">
        <f>Q264*H264</f>
        <v>0.0074999999999999997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177</v>
      </c>
      <c r="AT264" s="228" t="s">
        <v>223</v>
      </c>
      <c r="AU264" s="228" t="s">
        <v>87</v>
      </c>
      <c r="AY264" s="16" t="s">
        <v>121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85</v>
      </c>
      <c r="BK264" s="229">
        <f>ROUND(I264*H264,2)</f>
        <v>0</v>
      </c>
      <c r="BL264" s="16" t="s">
        <v>128</v>
      </c>
      <c r="BM264" s="228" t="s">
        <v>363</v>
      </c>
    </row>
    <row r="265" s="2" customFormat="1">
      <c r="A265" s="37"/>
      <c r="B265" s="38"/>
      <c r="C265" s="39"/>
      <c r="D265" s="230" t="s">
        <v>130</v>
      </c>
      <c r="E265" s="39"/>
      <c r="F265" s="231" t="s">
        <v>362</v>
      </c>
      <c r="G265" s="39"/>
      <c r="H265" s="39"/>
      <c r="I265" s="232"/>
      <c r="J265" s="39"/>
      <c r="K265" s="39"/>
      <c r="L265" s="43"/>
      <c r="M265" s="233"/>
      <c r="N265" s="23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130</v>
      </c>
      <c r="AU265" s="16" t="s">
        <v>87</v>
      </c>
    </row>
    <row r="266" s="13" customFormat="1">
      <c r="A266" s="13"/>
      <c r="B266" s="237"/>
      <c r="C266" s="238"/>
      <c r="D266" s="230" t="s">
        <v>134</v>
      </c>
      <c r="E266" s="239" t="s">
        <v>1</v>
      </c>
      <c r="F266" s="240" t="s">
        <v>364</v>
      </c>
      <c r="G266" s="238"/>
      <c r="H266" s="241">
        <v>1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134</v>
      </c>
      <c r="AU266" s="247" t="s">
        <v>87</v>
      </c>
      <c r="AV266" s="13" t="s">
        <v>87</v>
      </c>
      <c r="AW266" s="13" t="s">
        <v>34</v>
      </c>
      <c r="AX266" s="13" t="s">
        <v>85</v>
      </c>
      <c r="AY266" s="247" t="s">
        <v>121</v>
      </c>
    </row>
    <row r="267" s="2" customFormat="1" ht="16.5" customHeight="1">
      <c r="A267" s="37"/>
      <c r="B267" s="38"/>
      <c r="C267" s="217" t="s">
        <v>365</v>
      </c>
      <c r="D267" s="217" t="s">
        <v>123</v>
      </c>
      <c r="E267" s="218" t="s">
        <v>366</v>
      </c>
      <c r="F267" s="219" t="s">
        <v>367</v>
      </c>
      <c r="G267" s="220" t="s">
        <v>138</v>
      </c>
      <c r="H267" s="221">
        <v>4</v>
      </c>
      <c r="I267" s="222"/>
      <c r="J267" s="223">
        <f>ROUND(I267*H267,2)</f>
        <v>0</v>
      </c>
      <c r="K267" s="219" t="s">
        <v>127</v>
      </c>
      <c r="L267" s="43"/>
      <c r="M267" s="224" t="s">
        <v>1</v>
      </c>
      <c r="N267" s="225" t="s">
        <v>42</v>
      </c>
      <c r="O267" s="90"/>
      <c r="P267" s="226">
        <f>O267*H267</f>
        <v>0</v>
      </c>
      <c r="Q267" s="226">
        <v>0.00069999999999999999</v>
      </c>
      <c r="R267" s="226">
        <f>Q267*H267</f>
        <v>0.0028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128</v>
      </c>
      <c r="AT267" s="228" t="s">
        <v>123</v>
      </c>
      <c r="AU267" s="228" t="s">
        <v>87</v>
      </c>
      <c r="AY267" s="16" t="s">
        <v>121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85</v>
      </c>
      <c r="BK267" s="229">
        <f>ROUND(I267*H267,2)</f>
        <v>0</v>
      </c>
      <c r="BL267" s="16" t="s">
        <v>128</v>
      </c>
      <c r="BM267" s="228" t="s">
        <v>368</v>
      </c>
    </row>
    <row r="268" s="2" customFormat="1">
      <c r="A268" s="37"/>
      <c r="B268" s="38"/>
      <c r="C268" s="39"/>
      <c r="D268" s="230" t="s">
        <v>130</v>
      </c>
      <c r="E268" s="39"/>
      <c r="F268" s="231" t="s">
        <v>369</v>
      </c>
      <c r="G268" s="39"/>
      <c r="H268" s="39"/>
      <c r="I268" s="232"/>
      <c r="J268" s="39"/>
      <c r="K268" s="39"/>
      <c r="L268" s="43"/>
      <c r="M268" s="233"/>
      <c r="N268" s="23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130</v>
      </c>
      <c r="AU268" s="16" t="s">
        <v>87</v>
      </c>
    </row>
    <row r="269" s="2" customFormat="1">
      <c r="A269" s="37"/>
      <c r="B269" s="38"/>
      <c r="C269" s="39"/>
      <c r="D269" s="235" t="s">
        <v>132</v>
      </c>
      <c r="E269" s="39"/>
      <c r="F269" s="236" t="s">
        <v>370</v>
      </c>
      <c r="G269" s="39"/>
      <c r="H269" s="39"/>
      <c r="I269" s="232"/>
      <c r="J269" s="39"/>
      <c r="K269" s="39"/>
      <c r="L269" s="43"/>
      <c r="M269" s="233"/>
      <c r="N269" s="23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132</v>
      </c>
      <c r="AU269" s="16" t="s">
        <v>87</v>
      </c>
    </row>
    <row r="270" s="13" customFormat="1">
      <c r="A270" s="13"/>
      <c r="B270" s="237"/>
      <c r="C270" s="238"/>
      <c r="D270" s="230" t="s">
        <v>134</v>
      </c>
      <c r="E270" s="239" t="s">
        <v>1</v>
      </c>
      <c r="F270" s="240" t="s">
        <v>371</v>
      </c>
      <c r="G270" s="238"/>
      <c r="H270" s="241">
        <v>4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134</v>
      </c>
      <c r="AU270" s="247" t="s">
        <v>87</v>
      </c>
      <c r="AV270" s="13" t="s">
        <v>87</v>
      </c>
      <c r="AW270" s="13" t="s">
        <v>34</v>
      </c>
      <c r="AX270" s="13" t="s">
        <v>85</v>
      </c>
      <c r="AY270" s="247" t="s">
        <v>121</v>
      </c>
    </row>
    <row r="271" s="2" customFormat="1" ht="16.5" customHeight="1">
      <c r="A271" s="37"/>
      <c r="B271" s="38"/>
      <c r="C271" s="259" t="s">
        <v>372</v>
      </c>
      <c r="D271" s="259" t="s">
        <v>223</v>
      </c>
      <c r="E271" s="260" t="s">
        <v>373</v>
      </c>
      <c r="F271" s="261" t="s">
        <v>374</v>
      </c>
      <c r="G271" s="262" t="s">
        <v>138</v>
      </c>
      <c r="H271" s="263">
        <v>4</v>
      </c>
      <c r="I271" s="264"/>
      <c r="J271" s="265">
        <f>ROUND(I271*H271,2)</f>
        <v>0</v>
      </c>
      <c r="K271" s="261" t="s">
        <v>127</v>
      </c>
      <c r="L271" s="266"/>
      <c r="M271" s="267" t="s">
        <v>1</v>
      </c>
      <c r="N271" s="268" t="s">
        <v>42</v>
      </c>
      <c r="O271" s="90"/>
      <c r="P271" s="226">
        <f>O271*H271</f>
        <v>0</v>
      </c>
      <c r="Q271" s="226">
        <v>0.0025000000000000001</v>
      </c>
      <c r="R271" s="226">
        <f>Q271*H271</f>
        <v>0.01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177</v>
      </c>
      <c r="AT271" s="228" t="s">
        <v>223</v>
      </c>
      <c r="AU271" s="228" t="s">
        <v>87</v>
      </c>
      <c r="AY271" s="16" t="s">
        <v>121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85</v>
      </c>
      <c r="BK271" s="229">
        <f>ROUND(I271*H271,2)</f>
        <v>0</v>
      </c>
      <c r="BL271" s="16" t="s">
        <v>128</v>
      </c>
      <c r="BM271" s="228" t="s">
        <v>375</v>
      </c>
    </row>
    <row r="272" s="2" customFormat="1">
      <c r="A272" s="37"/>
      <c r="B272" s="38"/>
      <c r="C272" s="39"/>
      <c r="D272" s="230" t="s">
        <v>130</v>
      </c>
      <c r="E272" s="39"/>
      <c r="F272" s="231" t="s">
        <v>374</v>
      </c>
      <c r="G272" s="39"/>
      <c r="H272" s="39"/>
      <c r="I272" s="232"/>
      <c r="J272" s="39"/>
      <c r="K272" s="39"/>
      <c r="L272" s="43"/>
      <c r="M272" s="233"/>
      <c r="N272" s="234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130</v>
      </c>
      <c r="AU272" s="16" t="s">
        <v>87</v>
      </c>
    </row>
    <row r="273" s="13" customFormat="1">
      <c r="A273" s="13"/>
      <c r="B273" s="237"/>
      <c r="C273" s="238"/>
      <c r="D273" s="230" t="s">
        <v>134</v>
      </c>
      <c r="E273" s="239" t="s">
        <v>1</v>
      </c>
      <c r="F273" s="240" t="s">
        <v>376</v>
      </c>
      <c r="G273" s="238"/>
      <c r="H273" s="241">
        <v>2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134</v>
      </c>
      <c r="AU273" s="247" t="s">
        <v>87</v>
      </c>
      <c r="AV273" s="13" t="s">
        <v>87</v>
      </c>
      <c r="AW273" s="13" t="s">
        <v>34</v>
      </c>
      <c r="AX273" s="13" t="s">
        <v>77</v>
      </c>
      <c r="AY273" s="247" t="s">
        <v>121</v>
      </c>
    </row>
    <row r="274" s="13" customFormat="1">
      <c r="A274" s="13"/>
      <c r="B274" s="237"/>
      <c r="C274" s="238"/>
      <c r="D274" s="230" t="s">
        <v>134</v>
      </c>
      <c r="E274" s="239" t="s">
        <v>1</v>
      </c>
      <c r="F274" s="240" t="s">
        <v>377</v>
      </c>
      <c r="G274" s="238"/>
      <c r="H274" s="241">
        <v>2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134</v>
      </c>
      <c r="AU274" s="247" t="s">
        <v>87</v>
      </c>
      <c r="AV274" s="13" t="s">
        <v>87</v>
      </c>
      <c r="AW274" s="13" t="s">
        <v>34</v>
      </c>
      <c r="AX274" s="13" t="s">
        <v>77</v>
      </c>
      <c r="AY274" s="247" t="s">
        <v>121</v>
      </c>
    </row>
    <row r="275" s="14" customFormat="1">
      <c r="A275" s="14"/>
      <c r="B275" s="248"/>
      <c r="C275" s="249"/>
      <c r="D275" s="230" t="s">
        <v>134</v>
      </c>
      <c r="E275" s="250" t="s">
        <v>1</v>
      </c>
      <c r="F275" s="251" t="s">
        <v>207</v>
      </c>
      <c r="G275" s="249"/>
      <c r="H275" s="252">
        <v>4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8" t="s">
        <v>134</v>
      </c>
      <c r="AU275" s="258" t="s">
        <v>87</v>
      </c>
      <c r="AV275" s="14" t="s">
        <v>128</v>
      </c>
      <c r="AW275" s="14" t="s">
        <v>34</v>
      </c>
      <c r="AX275" s="14" t="s">
        <v>85</v>
      </c>
      <c r="AY275" s="258" t="s">
        <v>121</v>
      </c>
    </row>
    <row r="276" s="2" customFormat="1" ht="16.5" customHeight="1">
      <c r="A276" s="37"/>
      <c r="B276" s="38"/>
      <c r="C276" s="217" t="s">
        <v>378</v>
      </c>
      <c r="D276" s="217" t="s">
        <v>123</v>
      </c>
      <c r="E276" s="218" t="s">
        <v>379</v>
      </c>
      <c r="F276" s="219" t="s">
        <v>380</v>
      </c>
      <c r="G276" s="220" t="s">
        <v>138</v>
      </c>
      <c r="H276" s="221">
        <v>2</v>
      </c>
      <c r="I276" s="222"/>
      <c r="J276" s="223">
        <f>ROUND(I276*H276,2)</f>
        <v>0</v>
      </c>
      <c r="K276" s="219" t="s">
        <v>127</v>
      </c>
      <c r="L276" s="43"/>
      <c r="M276" s="224" t="s">
        <v>1</v>
      </c>
      <c r="N276" s="225" t="s">
        <v>42</v>
      </c>
      <c r="O276" s="90"/>
      <c r="P276" s="226">
        <f>O276*H276</f>
        <v>0</v>
      </c>
      <c r="Q276" s="226">
        <v>0.11241</v>
      </c>
      <c r="R276" s="226">
        <f>Q276*H276</f>
        <v>0.22481999999999999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128</v>
      </c>
      <c r="AT276" s="228" t="s">
        <v>123</v>
      </c>
      <c r="AU276" s="228" t="s">
        <v>87</v>
      </c>
      <c r="AY276" s="16" t="s">
        <v>121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85</v>
      </c>
      <c r="BK276" s="229">
        <f>ROUND(I276*H276,2)</f>
        <v>0</v>
      </c>
      <c r="BL276" s="16" t="s">
        <v>128</v>
      </c>
      <c r="BM276" s="228" t="s">
        <v>381</v>
      </c>
    </row>
    <row r="277" s="2" customFormat="1">
      <c r="A277" s="37"/>
      <c r="B277" s="38"/>
      <c r="C277" s="39"/>
      <c r="D277" s="230" t="s">
        <v>130</v>
      </c>
      <c r="E277" s="39"/>
      <c r="F277" s="231" t="s">
        <v>382</v>
      </c>
      <c r="G277" s="39"/>
      <c r="H277" s="39"/>
      <c r="I277" s="232"/>
      <c r="J277" s="39"/>
      <c r="K277" s="39"/>
      <c r="L277" s="43"/>
      <c r="M277" s="233"/>
      <c r="N277" s="23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130</v>
      </c>
      <c r="AU277" s="16" t="s">
        <v>87</v>
      </c>
    </row>
    <row r="278" s="2" customFormat="1">
      <c r="A278" s="37"/>
      <c r="B278" s="38"/>
      <c r="C278" s="39"/>
      <c r="D278" s="235" t="s">
        <v>132</v>
      </c>
      <c r="E278" s="39"/>
      <c r="F278" s="236" t="s">
        <v>383</v>
      </c>
      <c r="G278" s="39"/>
      <c r="H278" s="39"/>
      <c r="I278" s="232"/>
      <c r="J278" s="39"/>
      <c r="K278" s="39"/>
      <c r="L278" s="43"/>
      <c r="M278" s="233"/>
      <c r="N278" s="234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132</v>
      </c>
      <c r="AU278" s="16" t="s">
        <v>87</v>
      </c>
    </row>
    <row r="279" s="13" customFormat="1">
      <c r="A279" s="13"/>
      <c r="B279" s="237"/>
      <c r="C279" s="238"/>
      <c r="D279" s="230" t="s">
        <v>134</v>
      </c>
      <c r="E279" s="239" t="s">
        <v>1</v>
      </c>
      <c r="F279" s="240" t="s">
        <v>384</v>
      </c>
      <c r="G279" s="238"/>
      <c r="H279" s="241">
        <v>2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134</v>
      </c>
      <c r="AU279" s="247" t="s">
        <v>87</v>
      </c>
      <c r="AV279" s="13" t="s">
        <v>87</v>
      </c>
      <c r="AW279" s="13" t="s">
        <v>34</v>
      </c>
      <c r="AX279" s="13" t="s">
        <v>85</v>
      </c>
      <c r="AY279" s="247" t="s">
        <v>121</v>
      </c>
    </row>
    <row r="280" s="2" customFormat="1" ht="16.5" customHeight="1">
      <c r="A280" s="37"/>
      <c r="B280" s="38"/>
      <c r="C280" s="259" t="s">
        <v>385</v>
      </c>
      <c r="D280" s="259" t="s">
        <v>223</v>
      </c>
      <c r="E280" s="260" t="s">
        <v>386</v>
      </c>
      <c r="F280" s="261" t="s">
        <v>387</v>
      </c>
      <c r="G280" s="262" t="s">
        <v>138</v>
      </c>
      <c r="H280" s="263">
        <v>2</v>
      </c>
      <c r="I280" s="264"/>
      <c r="J280" s="265">
        <f>ROUND(I280*H280,2)</f>
        <v>0</v>
      </c>
      <c r="K280" s="261" t="s">
        <v>127</v>
      </c>
      <c r="L280" s="266"/>
      <c r="M280" s="267" t="s">
        <v>1</v>
      </c>
      <c r="N280" s="268" t="s">
        <v>42</v>
      </c>
      <c r="O280" s="90"/>
      <c r="P280" s="226">
        <f>O280*H280</f>
        <v>0</v>
      </c>
      <c r="Q280" s="226">
        <v>0.0061000000000000004</v>
      </c>
      <c r="R280" s="226">
        <f>Q280*H280</f>
        <v>0.012200000000000001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177</v>
      </c>
      <c r="AT280" s="228" t="s">
        <v>223</v>
      </c>
      <c r="AU280" s="228" t="s">
        <v>87</v>
      </c>
      <c r="AY280" s="16" t="s">
        <v>121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85</v>
      </c>
      <c r="BK280" s="229">
        <f>ROUND(I280*H280,2)</f>
        <v>0</v>
      </c>
      <c r="BL280" s="16" t="s">
        <v>128</v>
      </c>
      <c r="BM280" s="228" t="s">
        <v>388</v>
      </c>
    </row>
    <row r="281" s="2" customFormat="1">
      <c r="A281" s="37"/>
      <c r="B281" s="38"/>
      <c r="C281" s="39"/>
      <c r="D281" s="230" t="s">
        <v>130</v>
      </c>
      <c r="E281" s="39"/>
      <c r="F281" s="231" t="s">
        <v>387</v>
      </c>
      <c r="G281" s="39"/>
      <c r="H281" s="39"/>
      <c r="I281" s="232"/>
      <c r="J281" s="39"/>
      <c r="K281" s="39"/>
      <c r="L281" s="43"/>
      <c r="M281" s="233"/>
      <c r="N281" s="23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130</v>
      </c>
      <c r="AU281" s="16" t="s">
        <v>87</v>
      </c>
    </row>
    <row r="282" s="13" customFormat="1">
      <c r="A282" s="13"/>
      <c r="B282" s="237"/>
      <c r="C282" s="238"/>
      <c r="D282" s="230" t="s">
        <v>134</v>
      </c>
      <c r="E282" s="239" t="s">
        <v>1</v>
      </c>
      <c r="F282" s="240" t="s">
        <v>87</v>
      </c>
      <c r="G282" s="238"/>
      <c r="H282" s="241">
        <v>2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134</v>
      </c>
      <c r="AU282" s="247" t="s">
        <v>87</v>
      </c>
      <c r="AV282" s="13" t="s">
        <v>87</v>
      </c>
      <c r="AW282" s="13" t="s">
        <v>34</v>
      </c>
      <c r="AX282" s="13" t="s">
        <v>85</v>
      </c>
      <c r="AY282" s="247" t="s">
        <v>121</v>
      </c>
    </row>
    <row r="283" s="2" customFormat="1" ht="16.5" customHeight="1">
      <c r="A283" s="37"/>
      <c r="B283" s="38"/>
      <c r="C283" s="217" t="s">
        <v>389</v>
      </c>
      <c r="D283" s="217" t="s">
        <v>123</v>
      </c>
      <c r="E283" s="218" t="s">
        <v>390</v>
      </c>
      <c r="F283" s="219" t="s">
        <v>391</v>
      </c>
      <c r="G283" s="220" t="s">
        <v>392</v>
      </c>
      <c r="H283" s="221">
        <v>70</v>
      </c>
      <c r="I283" s="222"/>
      <c r="J283" s="223">
        <f>ROUND(I283*H283,2)</f>
        <v>0</v>
      </c>
      <c r="K283" s="219" t="s">
        <v>127</v>
      </c>
      <c r="L283" s="43"/>
      <c r="M283" s="224" t="s">
        <v>1</v>
      </c>
      <c r="N283" s="225" t="s">
        <v>42</v>
      </c>
      <c r="O283" s="90"/>
      <c r="P283" s="226">
        <f>O283*H283</f>
        <v>0</v>
      </c>
      <c r="Q283" s="226">
        <v>0.00012999999999999999</v>
      </c>
      <c r="R283" s="226">
        <f>Q283*H283</f>
        <v>0.0090999999999999987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128</v>
      </c>
      <c r="AT283" s="228" t="s">
        <v>123</v>
      </c>
      <c r="AU283" s="228" t="s">
        <v>87</v>
      </c>
      <c r="AY283" s="16" t="s">
        <v>121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85</v>
      </c>
      <c r="BK283" s="229">
        <f>ROUND(I283*H283,2)</f>
        <v>0</v>
      </c>
      <c r="BL283" s="16" t="s">
        <v>128</v>
      </c>
      <c r="BM283" s="228" t="s">
        <v>393</v>
      </c>
    </row>
    <row r="284" s="2" customFormat="1">
      <c r="A284" s="37"/>
      <c r="B284" s="38"/>
      <c r="C284" s="39"/>
      <c r="D284" s="230" t="s">
        <v>130</v>
      </c>
      <c r="E284" s="39"/>
      <c r="F284" s="231" t="s">
        <v>394</v>
      </c>
      <c r="G284" s="39"/>
      <c r="H284" s="39"/>
      <c r="I284" s="232"/>
      <c r="J284" s="39"/>
      <c r="K284" s="39"/>
      <c r="L284" s="43"/>
      <c r="M284" s="233"/>
      <c r="N284" s="234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130</v>
      </c>
      <c r="AU284" s="16" t="s">
        <v>87</v>
      </c>
    </row>
    <row r="285" s="2" customFormat="1">
      <c r="A285" s="37"/>
      <c r="B285" s="38"/>
      <c r="C285" s="39"/>
      <c r="D285" s="235" t="s">
        <v>132</v>
      </c>
      <c r="E285" s="39"/>
      <c r="F285" s="236" t="s">
        <v>395</v>
      </c>
      <c r="G285" s="39"/>
      <c r="H285" s="39"/>
      <c r="I285" s="232"/>
      <c r="J285" s="39"/>
      <c r="K285" s="39"/>
      <c r="L285" s="43"/>
      <c r="M285" s="233"/>
      <c r="N285" s="23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132</v>
      </c>
      <c r="AU285" s="16" t="s">
        <v>87</v>
      </c>
    </row>
    <row r="286" s="13" customFormat="1">
      <c r="A286" s="13"/>
      <c r="B286" s="237"/>
      <c r="C286" s="238"/>
      <c r="D286" s="230" t="s">
        <v>134</v>
      </c>
      <c r="E286" s="239" t="s">
        <v>1</v>
      </c>
      <c r="F286" s="240" t="s">
        <v>396</v>
      </c>
      <c r="G286" s="238"/>
      <c r="H286" s="241">
        <v>40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134</v>
      </c>
      <c r="AU286" s="247" t="s">
        <v>87</v>
      </c>
      <c r="AV286" s="13" t="s">
        <v>87</v>
      </c>
      <c r="AW286" s="13" t="s">
        <v>34</v>
      </c>
      <c r="AX286" s="13" t="s">
        <v>77</v>
      </c>
      <c r="AY286" s="247" t="s">
        <v>121</v>
      </c>
    </row>
    <row r="287" s="13" customFormat="1">
      <c r="A287" s="13"/>
      <c r="B287" s="237"/>
      <c r="C287" s="238"/>
      <c r="D287" s="230" t="s">
        <v>134</v>
      </c>
      <c r="E287" s="239" t="s">
        <v>1</v>
      </c>
      <c r="F287" s="240" t="s">
        <v>397</v>
      </c>
      <c r="G287" s="238"/>
      <c r="H287" s="241">
        <v>30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134</v>
      </c>
      <c r="AU287" s="247" t="s">
        <v>87</v>
      </c>
      <c r="AV287" s="13" t="s">
        <v>87</v>
      </c>
      <c r="AW287" s="13" t="s">
        <v>34</v>
      </c>
      <c r="AX287" s="13" t="s">
        <v>77</v>
      </c>
      <c r="AY287" s="247" t="s">
        <v>121</v>
      </c>
    </row>
    <row r="288" s="14" customFormat="1">
      <c r="A288" s="14"/>
      <c r="B288" s="248"/>
      <c r="C288" s="249"/>
      <c r="D288" s="230" t="s">
        <v>134</v>
      </c>
      <c r="E288" s="250" t="s">
        <v>1</v>
      </c>
      <c r="F288" s="251" t="s">
        <v>207</v>
      </c>
      <c r="G288" s="249"/>
      <c r="H288" s="252">
        <v>70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134</v>
      </c>
      <c r="AU288" s="258" t="s">
        <v>87</v>
      </c>
      <c r="AV288" s="14" t="s">
        <v>128</v>
      </c>
      <c r="AW288" s="14" t="s">
        <v>34</v>
      </c>
      <c r="AX288" s="14" t="s">
        <v>85</v>
      </c>
      <c r="AY288" s="258" t="s">
        <v>121</v>
      </c>
    </row>
    <row r="289" s="2" customFormat="1" ht="16.5" customHeight="1">
      <c r="A289" s="37"/>
      <c r="B289" s="38"/>
      <c r="C289" s="217" t="s">
        <v>398</v>
      </c>
      <c r="D289" s="217" t="s">
        <v>123</v>
      </c>
      <c r="E289" s="218" t="s">
        <v>399</v>
      </c>
      <c r="F289" s="219" t="s">
        <v>400</v>
      </c>
      <c r="G289" s="220" t="s">
        <v>392</v>
      </c>
      <c r="H289" s="221">
        <v>240</v>
      </c>
      <c r="I289" s="222"/>
      <c r="J289" s="223">
        <f>ROUND(I289*H289,2)</f>
        <v>0</v>
      </c>
      <c r="K289" s="219" t="s">
        <v>127</v>
      </c>
      <c r="L289" s="43"/>
      <c r="M289" s="224" t="s">
        <v>1</v>
      </c>
      <c r="N289" s="225" t="s">
        <v>42</v>
      </c>
      <c r="O289" s="90"/>
      <c r="P289" s="226">
        <f>O289*H289</f>
        <v>0</v>
      </c>
      <c r="Q289" s="226">
        <v>6.0000000000000002E-05</v>
      </c>
      <c r="R289" s="226">
        <f>Q289*H289</f>
        <v>0.0144</v>
      </c>
      <c r="S289" s="226">
        <v>0</v>
      </c>
      <c r="T289" s="22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128</v>
      </c>
      <c r="AT289" s="228" t="s">
        <v>123</v>
      </c>
      <c r="AU289" s="228" t="s">
        <v>87</v>
      </c>
      <c r="AY289" s="16" t="s">
        <v>121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85</v>
      </c>
      <c r="BK289" s="229">
        <f>ROUND(I289*H289,2)</f>
        <v>0</v>
      </c>
      <c r="BL289" s="16" t="s">
        <v>128</v>
      </c>
      <c r="BM289" s="228" t="s">
        <v>401</v>
      </c>
    </row>
    <row r="290" s="2" customFormat="1">
      <c r="A290" s="37"/>
      <c r="B290" s="38"/>
      <c r="C290" s="39"/>
      <c r="D290" s="230" t="s">
        <v>130</v>
      </c>
      <c r="E290" s="39"/>
      <c r="F290" s="231" t="s">
        <v>402</v>
      </c>
      <c r="G290" s="39"/>
      <c r="H290" s="39"/>
      <c r="I290" s="232"/>
      <c r="J290" s="39"/>
      <c r="K290" s="39"/>
      <c r="L290" s="43"/>
      <c r="M290" s="233"/>
      <c r="N290" s="234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130</v>
      </c>
      <c r="AU290" s="16" t="s">
        <v>87</v>
      </c>
    </row>
    <row r="291" s="2" customFormat="1">
      <c r="A291" s="37"/>
      <c r="B291" s="38"/>
      <c r="C291" s="39"/>
      <c r="D291" s="235" t="s">
        <v>132</v>
      </c>
      <c r="E291" s="39"/>
      <c r="F291" s="236" t="s">
        <v>403</v>
      </c>
      <c r="G291" s="39"/>
      <c r="H291" s="39"/>
      <c r="I291" s="232"/>
      <c r="J291" s="39"/>
      <c r="K291" s="39"/>
      <c r="L291" s="43"/>
      <c r="M291" s="233"/>
      <c r="N291" s="23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132</v>
      </c>
      <c r="AU291" s="16" t="s">
        <v>87</v>
      </c>
    </row>
    <row r="292" s="13" customFormat="1">
      <c r="A292" s="13"/>
      <c r="B292" s="237"/>
      <c r="C292" s="238"/>
      <c r="D292" s="230" t="s">
        <v>134</v>
      </c>
      <c r="E292" s="239" t="s">
        <v>1</v>
      </c>
      <c r="F292" s="240" t="s">
        <v>404</v>
      </c>
      <c r="G292" s="238"/>
      <c r="H292" s="241">
        <v>240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134</v>
      </c>
      <c r="AU292" s="247" t="s">
        <v>87</v>
      </c>
      <c r="AV292" s="13" t="s">
        <v>87</v>
      </c>
      <c r="AW292" s="13" t="s">
        <v>34</v>
      </c>
      <c r="AX292" s="13" t="s">
        <v>85</v>
      </c>
      <c r="AY292" s="247" t="s">
        <v>121</v>
      </c>
    </row>
    <row r="293" s="2" customFormat="1" ht="16.5" customHeight="1">
      <c r="A293" s="37"/>
      <c r="B293" s="38"/>
      <c r="C293" s="217" t="s">
        <v>405</v>
      </c>
      <c r="D293" s="217" t="s">
        <v>123</v>
      </c>
      <c r="E293" s="218" t="s">
        <v>406</v>
      </c>
      <c r="F293" s="219" t="s">
        <v>407</v>
      </c>
      <c r="G293" s="220" t="s">
        <v>126</v>
      </c>
      <c r="H293" s="221">
        <v>8.9000000000000004</v>
      </c>
      <c r="I293" s="222"/>
      <c r="J293" s="223">
        <f>ROUND(I293*H293,2)</f>
        <v>0</v>
      </c>
      <c r="K293" s="219" t="s">
        <v>127</v>
      </c>
      <c r="L293" s="43"/>
      <c r="M293" s="224" t="s">
        <v>1</v>
      </c>
      <c r="N293" s="225" t="s">
        <v>42</v>
      </c>
      <c r="O293" s="90"/>
      <c r="P293" s="226">
        <f>O293*H293</f>
        <v>0</v>
      </c>
      <c r="Q293" s="226">
        <v>0.0014499999999999999</v>
      </c>
      <c r="R293" s="226">
        <f>Q293*H293</f>
        <v>0.012905</v>
      </c>
      <c r="S293" s="226">
        <v>0</v>
      </c>
      <c r="T293" s="22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128</v>
      </c>
      <c r="AT293" s="228" t="s">
        <v>123</v>
      </c>
      <c r="AU293" s="228" t="s">
        <v>87</v>
      </c>
      <c r="AY293" s="16" t="s">
        <v>121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85</v>
      </c>
      <c r="BK293" s="229">
        <f>ROUND(I293*H293,2)</f>
        <v>0</v>
      </c>
      <c r="BL293" s="16" t="s">
        <v>128</v>
      </c>
      <c r="BM293" s="228" t="s">
        <v>408</v>
      </c>
    </row>
    <row r="294" s="2" customFormat="1">
      <c r="A294" s="37"/>
      <c r="B294" s="38"/>
      <c r="C294" s="39"/>
      <c r="D294" s="230" t="s">
        <v>130</v>
      </c>
      <c r="E294" s="39"/>
      <c r="F294" s="231" t="s">
        <v>409</v>
      </c>
      <c r="G294" s="39"/>
      <c r="H294" s="39"/>
      <c r="I294" s="232"/>
      <c r="J294" s="39"/>
      <c r="K294" s="39"/>
      <c r="L294" s="43"/>
      <c r="M294" s="233"/>
      <c r="N294" s="23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130</v>
      </c>
      <c r="AU294" s="16" t="s">
        <v>87</v>
      </c>
    </row>
    <row r="295" s="2" customFormat="1">
      <c r="A295" s="37"/>
      <c r="B295" s="38"/>
      <c r="C295" s="39"/>
      <c r="D295" s="235" t="s">
        <v>132</v>
      </c>
      <c r="E295" s="39"/>
      <c r="F295" s="236" t="s">
        <v>410</v>
      </c>
      <c r="G295" s="39"/>
      <c r="H295" s="39"/>
      <c r="I295" s="232"/>
      <c r="J295" s="39"/>
      <c r="K295" s="39"/>
      <c r="L295" s="43"/>
      <c r="M295" s="233"/>
      <c r="N295" s="234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132</v>
      </c>
      <c r="AU295" s="16" t="s">
        <v>87</v>
      </c>
    </row>
    <row r="296" s="13" customFormat="1">
      <c r="A296" s="13"/>
      <c r="B296" s="237"/>
      <c r="C296" s="238"/>
      <c r="D296" s="230" t="s">
        <v>134</v>
      </c>
      <c r="E296" s="239" t="s">
        <v>1</v>
      </c>
      <c r="F296" s="240" t="s">
        <v>411</v>
      </c>
      <c r="G296" s="238"/>
      <c r="H296" s="241">
        <v>3.2000000000000002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134</v>
      </c>
      <c r="AU296" s="247" t="s">
        <v>87</v>
      </c>
      <c r="AV296" s="13" t="s">
        <v>87</v>
      </c>
      <c r="AW296" s="13" t="s">
        <v>34</v>
      </c>
      <c r="AX296" s="13" t="s">
        <v>77</v>
      </c>
      <c r="AY296" s="247" t="s">
        <v>121</v>
      </c>
    </row>
    <row r="297" s="13" customFormat="1">
      <c r="A297" s="13"/>
      <c r="B297" s="237"/>
      <c r="C297" s="238"/>
      <c r="D297" s="230" t="s">
        <v>134</v>
      </c>
      <c r="E297" s="239" t="s">
        <v>1</v>
      </c>
      <c r="F297" s="240" t="s">
        <v>412</v>
      </c>
      <c r="G297" s="238"/>
      <c r="H297" s="241">
        <v>4.7999999999999998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134</v>
      </c>
      <c r="AU297" s="247" t="s">
        <v>87</v>
      </c>
      <c r="AV297" s="13" t="s">
        <v>87</v>
      </c>
      <c r="AW297" s="13" t="s">
        <v>34</v>
      </c>
      <c r="AX297" s="13" t="s">
        <v>77</v>
      </c>
      <c r="AY297" s="247" t="s">
        <v>121</v>
      </c>
    </row>
    <row r="298" s="13" customFormat="1">
      <c r="A298" s="13"/>
      <c r="B298" s="237"/>
      <c r="C298" s="238"/>
      <c r="D298" s="230" t="s">
        <v>134</v>
      </c>
      <c r="E298" s="239" t="s">
        <v>1</v>
      </c>
      <c r="F298" s="240" t="s">
        <v>413</v>
      </c>
      <c r="G298" s="238"/>
      <c r="H298" s="241">
        <v>0.90000000000000002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134</v>
      </c>
      <c r="AU298" s="247" t="s">
        <v>87</v>
      </c>
      <c r="AV298" s="13" t="s">
        <v>87</v>
      </c>
      <c r="AW298" s="13" t="s">
        <v>34</v>
      </c>
      <c r="AX298" s="13" t="s">
        <v>77</v>
      </c>
      <c r="AY298" s="247" t="s">
        <v>121</v>
      </c>
    </row>
    <row r="299" s="14" customFormat="1">
      <c r="A299" s="14"/>
      <c r="B299" s="248"/>
      <c r="C299" s="249"/>
      <c r="D299" s="230" t="s">
        <v>134</v>
      </c>
      <c r="E299" s="250" t="s">
        <v>1</v>
      </c>
      <c r="F299" s="251" t="s">
        <v>207</v>
      </c>
      <c r="G299" s="249"/>
      <c r="H299" s="252">
        <v>8.9000000000000004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8" t="s">
        <v>134</v>
      </c>
      <c r="AU299" s="258" t="s">
        <v>87</v>
      </c>
      <c r="AV299" s="14" t="s">
        <v>128</v>
      </c>
      <c r="AW299" s="14" t="s">
        <v>34</v>
      </c>
      <c r="AX299" s="14" t="s">
        <v>85</v>
      </c>
      <c r="AY299" s="258" t="s">
        <v>121</v>
      </c>
    </row>
    <row r="300" s="2" customFormat="1" ht="16.5" customHeight="1">
      <c r="A300" s="37"/>
      <c r="B300" s="38"/>
      <c r="C300" s="217" t="s">
        <v>414</v>
      </c>
      <c r="D300" s="217" t="s">
        <v>123</v>
      </c>
      <c r="E300" s="218" t="s">
        <v>415</v>
      </c>
      <c r="F300" s="219" t="s">
        <v>416</v>
      </c>
      <c r="G300" s="220" t="s">
        <v>392</v>
      </c>
      <c r="H300" s="221">
        <v>5.5</v>
      </c>
      <c r="I300" s="222"/>
      <c r="J300" s="223">
        <f>ROUND(I300*H300,2)</f>
        <v>0</v>
      </c>
      <c r="K300" s="219" t="s">
        <v>127</v>
      </c>
      <c r="L300" s="43"/>
      <c r="M300" s="224" t="s">
        <v>1</v>
      </c>
      <c r="N300" s="225" t="s">
        <v>42</v>
      </c>
      <c r="O300" s="90"/>
      <c r="P300" s="226">
        <f>O300*H300</f>
        <v>0</v>
      </c>
      <c r="Q300" s="226">
        <v>0.0035400000000000002</v>
      </c>
      <c r="R300" s="226">
        <f>Q300*H300</f>
        <v>0.019470000000000001</v>
      </c>
      <c r="S300" s="226">
        <v>0</v>
      </c>
      <c r="T300" s="22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8" t="s">
        <v>128</v>
      </c>
      <c r="AT300" s="228" t="s">
        <v>123</v>
      </c>
      <c r="AU300" s="228" t="s">
        <v>87</v>
      </c>
      <c r="AY300" s="16" t="s">
        <v>121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6" t="s">
        <v>85</v>
      </c>
      <c r="BK300" s="229">
        <f>ROUND(I300*H300,2)</f>
        <v>0</v>
      </c>
      <c r="BL300" s="16" t="s">
        <v>128</v>
      </c>
      <c r="BM300" s="228" t="s">
        <v>417</v>
      </c>
    </row>
    <row r="301" s="2" customFormat="1">
      <c r="A301" s="37"/>
      <c r="B301" s="38"/>
      <c r="C301" s="39"/>
      <c r="D301" s="230" t="s">
        <v>130</v>
      </c>
      <c r="E301" s="39"/>
      <c r="F301" s="231" t="s">
        <v>418</v>
      </c>
      <c r="G301" s="39"/>
      <c r="H301" s="39"/>
      <c r="I301" s="232"/>
      <c r="J301" s="39"/>
      <c r="K301" s="39"/>
      <c r="L301" s="43"/>
      <c r="M301" s="233"/>
      <c r="N301" s="234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130</v>
      </c>
      <c r="AU301" s="16" t="s">
        <v>87</v>
      </c>
    </row>
    <row r="302" s="2" customFormat="1">
      <c r="A302" s="37"/>
      <c r="B302" s="38"/>
      <c r="C302" s="39"/>
      <c r="D302" s="235" t="s">
        <v>132</v>
      </c>
      <c r="E302" s="39"/>
      <c r="F302" s="236" t="s">
        <v>419</v>
      </c>
      <c r="G302" s="39"/>
      <c r="H302" s="39"/>
      <c r="I302" s="232"/>
      <c r="J302" s="39"/>
      <c r="K302" s="39"/>
      <c r="L302" s="43"/>
      <c r="M302" s="233"/>
      <c r="N302" s="23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132</v>
      </c>
      <c r="AU302" s="16" t="s">
        <v>87</v>
      </c>
    </row>
    <row r="303" s="13" customFormat="1">
      <c r="A303" s="13"/>
      <c r="B303" s="237"/>
      <c r="C303" s="238"/>
      <c r="D303" s="230" t="s">
        <v>134</v>
      </c>
      <c r="E303" s="239" t="s">
        <v>1</v>
      </c>
      <c r="F303" s="240" t="s">
        <v>420</v>
      </c>
      <c r="G303" s="238"/>
      <c r="H303" s="241">
        <v>5.5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134</v>
      </c>
      <c r="AU303" s="247" t="s">
        <v>87</v>
      </c>
      <c r="AV303" s="13" t="s">
        <v>87</v>
      </c>
      <c r="AW303" s="13" t="s">
        <v>34</v>
      </c>
      <c r="AX303" s="13" t="s">
        <v>85</v>
      </c>
      <c r="AY303" s="247" t="s">
        <v>121</v>
      </c>
    </row>
    <row r="304" s="2" customFormat="1" ht="16.5" customHeight="1">
      <c r="A304" s="37"/>
      <c r="B304" s="38"/>
      <c r="C304" s="217" t="s">
        <v>421</v>
      </c>
      <c r="D304" s="217" t="s">
        <v>123</v>
      </c>
      <c r="E304" s="218" t="s">
        <v>422</v>
      </c>
      <c r="F304" s="219" t="s">
        <v>423</v>
      </c>
      <c r="G304" s="220" t="s">
        <v>392</v>
      </c>
      <c r="H304" s="221">
        <v>310</v>
      </c>
      <c r="I304" s="222"/>
      <c r="J304" s="223">
        <f>ROUND(I304*H304,2)</f>
        <v>0</v>
      </c>
      <c r="K304" s="219" t="s">
        <v>127</v>
      </c>
      <c r="L304" s="43"/>
      <c r="M304" s="224" t="s">
        <v>1</v>
      </c>
      <c r="N304" s="225" t="s">
        <v>42</v>
      </c>
      <c r="O304" s="90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8" t="s">
        <v>128</v>
      </c>
      <c r="AT304" s="228" t="s">
        <v>123</v>
      </c>
      <c r="AU304" s="228" t="s">
        <v>87</v>
      </c>
      <c r="AY304" s="16" t="s">
        <v>121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6" t="s">
        <v>85</v>
      </c>
      <c r="BK304" s="229">
        <f>ROUND(I304*H304,2)</f>
        <v>0</v>
      </c>
      <c r="BL304" s="16" t="s">
        <v>128</v>
      </c>
      <c r="BM304" s="228" t="s">
        <v>424</v>
      </c>
    </row>
    <row r="305" s="2" customFormat="1">
      <c r="A305" s="37"/>
      <c r="B305" s="38"/>
      <c r="C305" s="39"/>
      <c r="D305" s="230" t="s">
        <v>130</v>
      </c>
      <c r="E305" s="39"/>
      <c r="F305" s="231" t="s">
        <v>425</v>
      </c>
      <c r="G305" s="39"/>
      <c r="H305" s="39"/>
      <c r="I305" s="232"/>
      <c r="J305" s="39"/>
      <c r="K305" s="39"/>
      <c r="L305" s="43"/>
      <c r="M305" s="233"/>
      <c r="N305" s="234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130</v>
      </c>
      <c r="AU305" s="16" t="s">
        <v>87</v>
      </c>
    </row>
    <row r="306" s="2" customFormat="1">
      <c r="A306" s="37"/>
      <c r="B306" s="38"/>
      <c r="C306" s="39"/>
      <c r="D306" s="235" t="s">
        <v>132</v>
      </c>
      <c r="E306" s="39"/>
      <c r="F306" s="236" t="s">
        <v>426</v>
      </c>
      <c r="G306" s="39"/>
      <c r="H306" s="39"/>
      <c r="I306" s="232"/>
      <c r="J306" s="39"/>
      <c r="K306" s="39"/>
      <c r="L306" s="43"/>
      <c r="M306" s="233"/>
      <c r="N306" s="23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132</v>
      </c>
      <c r="AU306" s="16" t="s">
        <v>87</v>
      </c>
    </row>
    <row r="307" s="13" customFormat="1">
      <c r="A307" s="13"/>
      <c r="B307" s="237"/>
      <c r="C307" s="238"/>
      <c r="D307" s="230" t="s">
        <v>134</v>
      </c>
      <c r="E307" s="239" t="s">
        <v>1</v>
      </c>
      <c r="F307" s="240" t="s">
        <v>427</v>
      </c>
      <c r="G307" s="238"/>
      <c r="H307" s="241">
        <v>310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134</v>
      </c>
      <c r="AU307" s="247" t="s">
        <v>87</v>
      </c>
      <c r="AV307" s="13" t="s">
        <v>87</v>
      </c>
      <c r="AW307" s="13" t="s">
        <v>34</v>
      </c>
      <c r="AX307" s="13" t="s">
        <v>85</v>
      </c>
      <c r="AY307" s="247" t="s">
        <v>121</v>
      </c>
    </row>
    <row r="308" s="2" customFormat="1" ht="16.5" customHeight="1">
      <c r="A308" s="37"/>
      <c r="B308" s="38"/>
      <c r="C308" s="217" t="s">
        <v>428</v>
      </c>
      <c r="D308" s="217" t="s">
        <v>123</v>
      </c>
      <c r="E308" s="218" t="s">
        <v>429</v>
      </c>
      <c r="F308" s="219" t="s">
        <v>430</v>
      </c>
      <c r="G308" s="220" t="s">
        <v>126</v>
      </c>
      <c r="H308" s="221">
        <v>8.9000000000000004</v>
      </c>
      <c r="I308" s="222"/>
      <c r="J308" s="223">
        <f>ROUND(I308*H308,2)</f>
        <v>0</v>
      </c>
      <c r="K308" s="219" t="s">
        <v>127</v>
      </c>
      <c r="L308" s="43"/>
      <c r="M308" s="224" t="s">
        <v>1</v>
      </c>
      <c r="N308" s="225" t="s">
        <v>42</v>
      </c>
      <c r="O308" s="90"/>
      <c r="P308" s="226">
        <f>O308*H308</f>
        <v>0</v>
      </c>
      <c r="Q308" s="226">
        <v>1.0000000000000001E-05</v>
      </c>
      <c r="R308" s="226">
        <f>Q308*H308</f>
        <v>8.9000000000000008E-05</v>
      </c>
      <c r="S308" s="226">
        <v>0</v>
      </c>
      <c r="T308" s="22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8" t="s">
        <v>128</v>
      </c>
      <c r="AT308" s="228" t="s">
        <v>123</v>
      </c>
      <c r="AU308" s="228" t="s">
        <v>87</v>
      </c>
      <c r="AY308" s="16" t="s">
        <v>121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6" t="s">
        <v>85</v>
      </c>
      <c r="BK308" s="229">
        <f>ROUND(I308*H308,2)</f>
        <v>0</v>
      </c>
      <c r="BL308" s="16" t="s">
        <v>128</v>
      </c>
      <c r="BM308" s="228" t="s">
        <v>431</v>
      </c>
    </row>
    <row r="309" s="2" customFormat="1">
      <c r="A309" s="37"/>
      <c r="B309" s="38"/>
      <c r="C309" s="39"/>
      <c r="D309" s="230" t="s">
        <v>130</v>
      </c>
      <c r="E309" s="39"/>
      <c r="F309" s="231" t="s">
        <v>432</v>
      </c>
      <c r="G309" s="39"/>
      <c r="H309" s="39"/>
      <c r="I309" s="232"/>
      <c r="J309" s="39"/>
      <c r="K309" s="39"/>
      <c r="L309" s="43"/>
      <c r="M309" s="233"/>
      <c r="N309" s="23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130</v>
      </c>
      <c r="AU309" s="16" t="s">
        <v>87</v>
      </c>
    </row>
    <row r="310" s="2" customFormat="1">
      <c r="A310" s="37"/>
      <c r="B310" s="38"/>
      <c r="C310" s="39"/>
      <c r="D310" s="235" t="s">
        <v>132</v>
      </c>
      <c r="E310" s="39"/>
      <c r="F310" s="236" t="s">
        <v>433</v>
      </c>
      <c r="G310" s="39"/>
      <c r="H310" s="39"/>
      <c r="I310" s="232"/>
      <c r="J310" s="39"/>
      <c r="K310" s="39"/>
      <c r="L310" s="43"/>
      <c r="M310" s="233"/>
      <c r="N310" s="23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132</v>
      </c>
      <c r="AU310" s="16" t="s">
        <v>87</v>
      </c>
    </row>
    <row r="311" s="13" customFormat="1">
      <c r="A311" s="13"/>
      <c r="B311" s="237"/>
      <c r="C311" s="238"/>
      <c r="D311" s="230" t="s">
        <v>134</v>
      </c>
      <c r="E311" s="239" t="s">
        <v>1</v>
      </c>
      <c r="F311" s="240" t="s">
        <v>434</v>
      </c>
      <c r="G311" s="238"/>
      <c r="H311" s="241">
        <v>8.9000000000000004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134</v>
      </c>
      <c r="AU311" s="247" t="s">
        <v>87</v>
      </c>
      <c r="AV311" s="13" t="s">
        <v>87</v>
      </c>
      <c r="AW311" s="13" t="s">
        <v>34</v>
      </c>
      <c r="AX311" s="13" t="s">
        <v>85</v>
      </c>
      <c r="AY311" s="247" t="s">
        <v>121</v>
      </c>
    </row>
    <row r="312" s="2" customFormat="1" ht="21.75" customHeight="1">
      <c r="A312" s="37"/>
      <c r="B312" s="38"/>
      <c r="C312" s="217" t="s">
        <v>435</v>
      </c>
      <c r="D312" s="217" t="s">
        <v>123</v>
      </c>
      <c r="E312" s="218" t="s">
        <v>436</v>
      </c>
      <c r="F312" s="219" t="s">
        <v>437</v>
      </c>
      <c r="G312" s="220" t="s">
        <v>392</v>
      </c>
      <c r="H312" s="221">
        <v>17</v>
      </c>
      <c r="I312" s="222"/>
      <c r="J312" s="223">
        <f>ROUND(I312*H312,2)</f>
        <v>0</v>
      </c>
      <c r="K312" s="219" t="s">
        <v>127</v>
      </c>
      <c r="L312" s="43"/>
      <c r="M312" s="224" t="s">
        <v>1</v>
      </c>
      <c r="N312" s="225" t="s">
        <v>42</v>
      </c>
      <c r="O312" s="90"/>
      <c r="P312" s="226">
        <f>O312*H312</f>
        <v>0</v>
      </c>
      <c r="Q312" s="226">
        <v>0.00059999999999999995</v>
      </c>
      <c r="R312" s="226">
        <f>Q312*H312</f>
        <v>0.010199999999999999</v>
      </c>
      <c r="S312" s="226">
        <v>0</v>
      </c>
      <c r="T312" s="22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8" t="s">
        <v>128</v>
      </c>
      <c r="AT312" s="228" t="s">
        <v>123</v>
      </c>
      <c r="AU312" s="228" t="s">
        <v>87</v>
      </c>
      <c r="AY312" s="16" t="s">
        <v>121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6" t="s">
        <v>85</v>
      </c>
      <c r="BK312" s="229">
        <f>ROUND(I312*H312,2)</f>
        <v>0</v>
      </c>
      <c r="BL312" s="16" t="s">
        <v>128</v>
      </c>
      <c r="BM312" s="228" t="s">
        <v>438</v>
      </c>
    </row>
    <row r="313" s="2" customFormat="1">
      <c r="A313" s="37"/>
      <c r="B313" s="38"/>
      <c r="C313" s="39"/>
      <c r="D313" s="230" t="s">
        <v>130</v>
      </c>
      <c r="E313" s="39"/>
      <c r="F313" s="231" t="s">
        <v>439</v>
      </c>
      <c r="G313" s="39"/>
      <c r="H313" s="39"/>
      <c r="I313" s="232"/>
      <c r="J313" s="39"/>
      <c r="K313" s="39"/>
      <c r="L313" s="43"/>
      <c r="M313" s="233"/>
      <c r="N313" s="234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130</v>
      </c>
      <c r="AU313" s="16" t="s">
        <v>87</v>
      </c>
    </row>
    <row r="314" s="2" customFormat="1">
      <c r="A314" s="37"/>
      <c r="B314" s="38"/>
      <c r="C314" s="39"/>
      <c r="D314" s="235" t="s">
        <v>132</v>
      </c>
      <c r="E314" s="39"/>
      <c r="F314" s="236" t="s">
        <v>440</v>
      </c>
      <c r="G314" s="39"/>
      <c r="H314" s="39"/>
      <c r="I314" s="232"/>
      <c r="J314" s="39"/>
      <c r="K314" s="39"/>
      <c r="L314" s="43"/>
      <c r="M314" s="233"/>
      <c r="N314" s="234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132</v>
      </c>
      <c r="AU314" s="16" t="s">
        <v>87</v>
      </c>
    </row>
    <row r="315" s="13" customFormat="1">
      <c r="A315" s="13"/>
      <c r="B315" s="237"/>
      <c r="C315" s="238"/>
      <c r="D315" s="230" t="s">
        <v>134</v>
      </c>
      <c r="E315" s="239" t="s">
        <v>1</v>
      </c>
      <c r="F315" s="240" t="s">
        <v>441</v>
      </c>
      <c r="G315" s="238"/>
      <c r="H315" s="241">
        <v>17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134</v>
      </c>
      <c r="AU315" s="247" t="s">
        <v>87</v>
      </c>
      <c r="AV315" s="13" t="s">
        <v>87</v>
      </c>
      <c r="AW315" s="13" t="s">
        <v>34</v>
      </c>
      <c r="AX315" s="13" t="s">
        <v>85</v>
      </c>
      <c r="AY315" s="247" t="s">
        <v>121</v>
      </c>
    </row>
    <row r="316" s="2" customFormat="1" ht="16.5" customHeight="1">
      <c r="A316" s="37"/>
      <c r="B316" s="38"/>
      <c r="C316" s="217" t="s">
        <v>442</v>
      </c>
      <c r="D316" s="217" t="s">
        <v>123</v>
      </c>
      <c r="E316" s="218" t="s">
        <v>443</v>
      </c>
      <c r="F316" s="219" t="s">
        <v>444</v>
      </c>
      <c r="G316" s="220" t="s">
        <v>392</v>
      </c>
      <c r="H316" s="221">
        <v>17</v>
      </c>
      <c r="I316" s="222"/>
      <c r="J316" s="223">
        <f>ROUND(I316*H316,2)</f>
        <v>0</v>
      </c>
      <c r="K316" s="219" t="s">
        <v>127</v>
      </c>
      <c r="L316" s="43"/>
      <c r="M316" s="224" t="s">
        <v>1</v>
      </c>
      <c r="N316" s="225" t="s">
        <v>42</v>
      </c>
      <c r="O316" s="90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8" t="s">
        <v>128</v>
      </c>
      <c r="AT316" s="228" t="s">
        <v>123</v>
      </c>
      <c r="AU316" s="228" t="s">
        <v>87</v>
      </c>
      <c r="AY316" s="16" t="s">
        <v>121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6" t="s">
        <v>85</v>
      </c>
      <c r="BK316" s="229">
        <f>ROUND(I316*H316,2)</f>
        <v>0</v>
      </c>
      <c r="BL316" s="16" t="s">
        <v>128</v>
      </c>
      <c r="BM316" s="228" t="s">
        <v>445</v>
      </c>
    </row>
    <row r="317" s="2" customFormat="1">
      <c r="A317" s="37"/>
      <c r="B317" s="38"/>
      <c r="C317" s="39"/>
      <c r="D317" s="230" t="s">
        <v>130</v>
      </c>
      <c r="E317" s="39"/>
      <c r="F317" s="231" t="s">
        <v>446</v>
      </c>
      <c r="G317" s="39"/>
      <c r="H317" s="39"/>
      <c r="I317" s="232"/>
      <c r="J317" s="39"/>
      <c r="K317" s="39"/>
      <c r="L317" s="43"/>
      <c r="M317" s="233"/>
      <c r="N317" s="234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130</v>
      </c>
      <c r="AU317" s="16" t="s">
        <v>87</v>
      </c>
    </row>
    <row r="318" s="2" customFormat="1">
      <c r="A318" s="37"/>
      <c r="B318" s="38"/>
      <c r="C318" s="39"/>
      <c r="D318" s="235" t="s">
        <v>132</v>
      </c>
      <c r="E318" s="39"/>
      <c r="F318" s="236" t="s">
        <v>447</v>
      </c>
      <c r="G318" s="39"/>
      <c r="H318" s="39"/>
      <c r="I318" s="232"/>
      <c r="J318" s="39"/>
      <c r="K318" s="39"/>
      <c r="L318" s="43"/>
      <c r="M318" s="233"/>
      <c r="N318" s="234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132</v>
      </c>
      <c r="AU318" s="16" t="s">
        <v>87</v>
      </c>
    </row>
    <row r="319" s="13" customFormat="1">
      <c r="A319" s="13"/>
      <c r="B319" s="237"/>
      <c r="C319" s="238"/>
      <c r="D319" s="230" t="s">
        <v>134</v>
      </c>
      <c r="E319" s="239" t="s">
        <v>1</v>
      </c>
      <c r="F319" s="240" t="s">
        <v>448</v>
      </c>
      <c r="G319" s="238"/>
      <c r="H319" s="241">
        <v>17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134</v>
      </c>
      <c r="AU319" s="247" t="s">
        <v>87</v>
      </c>
      <c r="AV319" s="13" t="s">
        <v>87</v>
      </c>
      <c r="AW319" s="13" t="s">
        <v>34</v>
      </c>
      <c r="AX319" s="13" t="s">
        <v>85</v>
      </c>
      <c r="AY319" s="247" t="s">
        <v>121</v>
      </c>
    </row>
    <row r="320" s="12" customFormat="1" ht="22.8" customHeight="1">
      <c r="A320" s="12"/>
      <c r="B320" s="201"/>
      <c r="C320" s="202"/>
      <c r="D320" s="203" t="s">
        <v>76</v>
      </c>
      <c r="E320" s="215" t="s">
        <v>449</v>
      </c>
      <c r="F320" s="215" t="s">
        <v>450</v>
      </c>
      <c r="G320" s="202"/>
      <c r="H320" s="202"/>
      <c r="I320" s="205"/>
      <c r="J320" s="216">
        <f>BK320</f>
        <v>0</v>
      </c>
      <c r="K320" s="202"/>
      <c r="L320" s="207"/>
      <c r="M320" s="208"/>
      <c r="N320" s="209"/>
      <c r="O320" s="209"/>
      <c r="P320" s="210">
        <f>SUM(P321:P323)</f>
        <v>0</v>
      </c>
      <c r="Q320" s="209"/>
      <c r="R320" s="210">
        <f>SUM(R321:R323)</f>
        <v>0</v>
      </c>
      <c r="S320" s="209"/>
      <c r="T320" s="211">
        <f>SUM(T321:T323)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2" t="s">
        <v>85</v>
      </c>
      <c r="AT320" s="213" t="s">
        <v>76</v>
      </c>
      <c r="AU320" s="213" t="s">
        <v>85</v>
      </c>
      <c r="AY320" s="212" t="s">
        <v>121</v>
      </c>
      <c r="BK320" s="214">
        <f>SUM(BK321:BK323)</f>
        <v>0</v>
      </c>
    </row>
    <row r="321" s="2" customFormat="1" ht="21.75" customHeight="1">
      <c r="A321" s="37"/>
      <c r="B321" s="38"/>
      <c r="C321" s="217" t="s">
        <v>451</v>
      </c>
      <c r="D321" s="217" t="s">
        <v>123</v>
      </c>
      <c r="E321" s="218" t="s">
        <v>452</v>
      </c>
      <c r="F321" s="219" t="s">
        <v>453</v>
      </c>
      <c r="G321" s="220" t="s">
        <v>226</v>
      </c>
      <c r="H321" s="221">
        <v>3555.623</v>
      </c>
      <c r="I321" s="222"/>
      <c r="J321" s="223">
        <f>ROUND(I321*H321,2)</f>
        <v>0</v>
      </c>
      <c r="K321" s="219" t="s">
        <v>127</v>
      </c>
      <c r="L321" s="43"/>
      <c r="M321" s="224" t="s">
        <v>1</v>
      </c>
      <c r="N321" s="225" t="s">
        <v>42</v>
      </c>
      <c r="O321" s="90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8" t="s">
        <v>128</v>
      </c>
      <c r="AT321" s="228" t="s">
        <v>123</v>
      </c>
      <c r="AU321" s="228" t="s">
        <v>87</v>
      </c>
      <c r="AY321" s="16" t="s">
        <v>121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6" t="s">
        <v>85</v>
      </c>
      <c r="BK321" s="229">
        <f>ROUND(I321*H321,2)</f>
        <v>0</v>
      </c>
      <c r="BL321" s="16" t="s">
        <v>128</v>
      </c>
      <c r="BM321" s="228" t="s">
        <v>454</v>
      </c>
    </row>
    <row r="322" s="2" customFormat="1">
      <c r="A322" s="37"/>
      <c r="B322" s="38"/>
      <c r="C322" s="39"/>
      <c r="D322" s="230" t="s">
        <v>130</v>
      </c>
      <c r="E322" s="39"/>
      <c r="F322" s="231" t="s">
        <v>455</v>
      </c>
      <c r="G322" s="39"/>
      <c r="H322" s="39"/>
      <c r="I322" s="232"/>
      <c r="J322" s="39"/>
      <c r="K322" s="39"/>
      <c r="L322" s="43"/>
      <c r="M322" s="233"/>
      <c r="N322" s="234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130</v>
      </c>
      <c r="AU322" s="16" t="s">
        <v>87</v>
      </c>
    </row>
    <row r="323" s="2" customFormat="1">
      <c r="A323" s="37"/>
      <c r="B323" s="38"/>
      <c r="C323" s="39"/>
      <c r="D323" s="235" t="s">
        <v>132</v>
      </c>
      <c r="E323" s="39"/>
      <c r="F323" s="236" t="s">
        <v>456</v>
      </c>
      <c r="G323" s="39"/>
      <c r="H323" s="39"/>
      <c r="I323" s="232"/>
      <c r="J323" s="39"/>
      <c r="K323" s="39"/>
      <c r="L323" s="43"/>
      <c r="M323" s="269"/>
      <c r="N323" s="270"/>
      <c r="O323" s="271"/>
      <c r="P323" s="271"/>
      <c r="Q323" s="271"/>
      <c r="R323" s="271"/>
      <c r="S323" s="271"/>
      <c r="T323" s="272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132</v>
      </c>
      <c r="AU323" s="16" t="s">
        <v>87</v>
      </c>
    </row>
    <row r="324" s="2" customFormat="1" ht="6.96" customHeight="1">
      <c r="A324" s="37"/>
      <c r="B324" s="65"/>
      <c r="C324" s="66"/>
      <c r="D324" s="66"/>
      <c r="E324" s="66"/>
      <c r="F324" s="66"/>
      <c r="G324" s="66"/>
      <c r="H324" s="66"/>
      <c r="I324" s="66"/>
      <c r="J324" s="66"/>
      <c r="K324" s="66"/>
      <c r="L324" s="43"/>
      <c r="M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</row>
  </sheetData>
  <sheetProtection sheet="1" autoFilter="0" formatColumns="0" formatRows="0" objects="1" scenarios="1" spinCount="100000" saltValue="QiZweXg79FMCJ/SXKvJzxYFVqHoxnsFI/QNYlCjJ3QhCZEi5FSDZ7Ys8X1ReaID8fodvHhji/0BC3WqQ8SsKzw==" hashValue="uGL7Ye44AN7QKhvCZJCRmi8dlGVICc5gjnPRCk67I+Px3yZ6aopyvYfxHT8WiPFagkOQhI0gLnoQfHY0gSJCWw==" algorithmName="SHA-512" password="CC35"/>
  <autoFilter ref="C121:K32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4_01/111251102"/>
    <hyperlink ref="F131" r:id="rId2" display="https://podminky.urs.cz/item/CS_URS_2024_01/112101101"/>
    <hyperlink ref="F135" r:id="rId3" display="https://podminky.urs.cz/item/CS_URS_2024_01/112101102"/>
    <hyperlink ref="F139" r:id="rId4" display="https://podminky.urs.cz/item/CS_URS_2024_01/112251101"/>
    <hyperlink ref="F143" r:id="rId5" display="https://podminky.urs.cz/item/CS_URS_2024_01/112251102"/>
    <hyperlink ref="F147" r:id="rId6" display="https://podminky.urs.cz/item/CS_URS_2024_01/121151225"/>
    <hyperlink ref="F151" r:id="rId7" display="https://podminky.urs.cz/item/CS_URS_2024_01/122251104"/>
    <hyperlink ref="F155" r:id="rId8" display="https://podminky.urs.cz/item/CS_URS_2024_01/162201411"/>
    <hyperlink ref="F159" r:id="rId9" display="https://podminky.urs.cz/item/CS_URS_2024_01/162201412"/>
    <hyperlink ref="F163" r:id="rId10" display="https://podminky.urs.cz/item/CS_URS_2024_01/162301931"/>
    <hyperlink ref="F167" r:id="rId11" display="https://podminky.urs.cz/item/CS_URS_2024_01/162301932"/>
    <hyperlink ref="F171" r:id="rId12" display="https://podminky.urs.cz/item/CS_URS_2024_01/162306111"/>
    <hyperlink ref="F177" r:id="rId13" display="https://podminky.urs.cz/item/CS_URS_2024_01/162751117"/>
    <hyperlink ref="F181" r:id="rId14" display="https://podminky.urs.cz/item/CS_URS_2024_01/171151111"/>
    <hyperlink ref="F188" r:id="rId15" display="https://podminky.urs.cz/item/CS_URS_2024_01/171201231"/>
    <hyperlink ref="F192" r:id="rId16" display="https://podminky.urs.cz/item/CS_URS_2024_01/171251201"/>
    <hyperlink ref="F196" r:id="rId17" display="https://podminky.urs.cz/item/CS_URS_2024_01/174151101"/>
    <hyperlink ref="F203" r:id="rId18" display="https://podminky.urs.cz/item/CS_URS_2024_01/181006116"/>
    <hyperlink ref="F207" r:id="rId19" display="https://podminky.urs.cz/item/CS_URS_2024_01/182351133"/>
    <hyperlink ref="F211" r:id="rId20" display="https://podminky.urs.cz/item/CS_URS_2024_01/181411122"/>
    <hyperlink ref="F218" r:id="rId21" display="https://podminky.urs.cz/item/CS_URS_2024_01/181951112"/>
    <hyperlink ref="F223" r:id="rId22" display="https://podminky.urs.cz/item/CS_URS_2024_01/213141111"/>
    <hyperlink ref="F231" r:id="rId23" display="https://podminky.urs.cz/item/CS_URS_2024_01/564851111"/>
    <hyperlink ref="F237" r:id="rId24" display="https://podminky.urs.cz/item/CS_URS_2024_01/564861111"/>
    <hyperlink ref="F241" r:id="rId25" display="https://podminky.urs.cz/item/CS_URS_2024_01/569831111"/>
    <hyperlink ref="F245" r:id="rId26" display="https://podminky.urs.cz/item/CS_URS_2024_01/573191111"/>
    <hyperlink ref="F249" r:id="rId27" display="https://podminky.urs.cz/item/CS_URS_2024_01/565145111"/>
    <hyperlink ref="F253" r:id="rId28" display="https://podminky.urs.cz/item/CS_URS_2024_01/573231106"/>
    <hyperlink ref="F257" r:id="rId29" display="https://podminky.urs.cz/item/CS_URS_2024_01/577133111"/>
    <hyperlink ref="F262" r:id="rId30" display="https://podminky.urs.cz/item/CS_URS_2024_01/912112111"/>
    <hyperlink ref="F269" r:id="rId31" display="https://podminky.urs.cz/item/CS_URS_2024_01/914111111"/>
    <hyperlink ref="F278" r:id="rId32" display="https://podminky.urs.cz/item/CS_URS_2024_01/914511112"/>
    <hyperlink ref="F285" r:id="rId33" display="https://podminky.urs.cz/item/CS_URS_2024_01/915111112"/>
    <hyperlink ref="F291" r:id="rId34" display="https://podminky.urs.cz/item/CS_URS_2024_01/915111122"/>
    <hyperlink ref="F295" r:id="rId35" display="https://podminky.urs.cz/item/CS_URS_2024_01/915131112"/>
    <hyperlink ref="F302" r:id="rId36" display="https://podminky.urs.cz/item/CS_URS_2024_01/915223111"/>
    <hyperlink ref="F306" r:id="rId37" display="https://podminky.urs.cz/item/CS_URS_2024_01/915611111"/>
    <hyperlink ref="F310" r:id="rId38" display="https://podminky.urs.cz/item/CS_URS_2024_01/915621111"/>
    <hyperlink ref="F314" r:id="rId39" display="https://podminky.urs.cz/item/CS_URS_2024_01/919732221"/>
    <hyperlink ref="F318" r:id="rId40" display="https://podminky.urs.cz/item/CS_URS_2024_01/919735112"/>
    <hyperlink ref="F323" r:id="rId41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Břeclav - cyklostezka Včelínek II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457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91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28. 2. 2024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27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29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27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29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ROUND((SUM(BE120:BE148)),  2)</f>
        <v>0</v>
      </c>
      <c r="G33" s="37"/>
      <c r="H33" s="37"/>
      <c r="I33" s="154">
        <v>0.20999999999999999</v>
      </c>
      <c r="J33" s="153">
        <f>ROUND(((SUM(BE120:BE148))*I33),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ROUND((SUM(BF120:BF148)),  2)</f>
        <v>0</v>
      </c>
      <c r="G34" s="37"/>
      <c r="H34" s="37"/>
      <c r="I34" s="154">
        <v>0.12</v>
      </c>
      <c r="J34" s="153">
        <f>ROUND(((SUM(BF120:BF148))*I34),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ROUND((SUM(BG120:BG148)),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ROUND((SUM(BH120:BH148)),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ROUND((SUM(BI120:BI148)),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Břeclav - cyklostezka Včelínek II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VRN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22</v>
      </c>
      <c r="D89" s="39"/>
      <c r="E89" s="39"/>
      <c r="F89" s="26" t="str">
        <f>F12</f>
        <v>Břeclav</v>
      </c>
      <c r="G89" s="39"/>
      <c r="H89" s="39"/>
      <c r="I89" s="31" t="s">
        <v>24</v>
      </c>
      <c r="J89" s="78" t="str">
        <f>IF(J12="","",J12)</f>
        <v>28. 2. 2024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26</v>
      </c>
      <c r="D91" s="39"/>
      <c r="E91" s="39"/>
      <c r="F91" s="26" t="str">
        <f>E15</f>
        <v>Město Břeclav</v>
      </c>
      <c r="G91" s="39"/>
      <c r="H91" s="39"/>
      <c r="I91" s="31" t="s">
        <v>32</v>
      </c>
      <c r="J91" s="35" t="str">
        <f>E21</f>
        <v>Ing. Bořek Zvědělík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Ing. Bořek Zvědělík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hidden="1" s="9" customFormat="1" ht="24.96" customHeight="1">
      <c r="A97" s="9"/>
      <c r="B97" s="178"/>
      <c r="C97" s="179"/>
      <c r="D97" s="180" t="s">
        <v>457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458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459</v>
      </c>
      <c r="E99" s="187"/>
      <c r="F99" s="187"/>
      <c r="G99" s="187"/>
      <c r="H99" s="187"/>
      <c r="I99" s="187"/>
      <c r="J99" s="188">
        <f>J135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460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/>
    <row r="104" hidden="1"/>
    <row r="105" hidden="1"/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Břeclav - cyklostezka Včelínek II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VRN - Vedlejší rozpočtové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22</v>
      </c>
      <c r="D114" s="39"/>
      <c r="E114" s="39"/>
      <c r="F114" s="26" t="str">
        <f>F12</f>
        <v>Břeclav</v>
      </c>
      <c r="G114" s="39"/>
      <c r="H114" s="39"/>
      <c r="I114" s="31" t="s">
        <v>24</v>
      </c>
      <c r="J114" s="78" t="str">
        <f>IF(J12="","",J12)</f>
        <v>28. 2. 2024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26</v>
      </c>
      <c r="D116" s="39"/>
      <c r="E116" s="39"/>
      <c r="F116" s="26" t="str">
        <f>E15</f>
        <v>Město Břeclav</v>
      </c>
      <c r="G116" s="39"/>
      <c r="H116" s="39"/>
      <c r="I116" s="31" t="s">
        <v>32</v>
      </c>
      <c r="J116" s="35" t="str">
        <f>E21</f>
        <v>Ing. Bořek Zvědělík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35</v>
      </c>
      <c r="J117" s="35" t="str">
        <f>E24</f>
        <v>Ing. Bořek Zvědělík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107</v>
      </c>
      <c r="D119" s="193" t="s">
        <v>62</v>
      </c>
      <c r="E119" s="193" t="s">
        <v>58</v>
      </c>
      <c r="F119" s="193" t="s">
        <v>59</v>
      </c>
      <c r="G119" s="193" t="s">
        <v>108</v>
      </c>
      <c r="H119" s="193" t="s">
        <v>109</v>
      </c>
      <c r="I119" s="193" t="s">
        <v>110</v>
      </c>
      <c r="J119" s="193" t="s">
        <v>97</v>
      </c>
      <c r="K119" s="194" t="s">
        <v>111</v>
      </c>
      <c r="L119" s="195"/>
      <c r="M119" s="99" t="s">
        <v>1</v>
      </c>
      <c r="N119" s="100" t="s">
        <v>41</v>
      </c>
      <c r="O119" s="100" t="s">
        <v>112</v>
      </c>
      <c r="P119" s="100" t="s">
        <v>113</v>
      </c>
      <c r="Q119" s="100" t="s">
        <v>114</v>
      </c>
      <c r="R119" s="100" t="s">
        <v>115</v>
      </c>
      <c r="S119" s="100" t="s">
        <v>116</v>
      </c>
      <c r="T119" s="101" t="s">
        <v>117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118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99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76</v>
      </c>
      <c r="E121" s="204" t="s">
        <v>88</v>
      </c>
      <c r="F121" s="204" t="s">
        <v>89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P122+P135+P145</f>
        <v>0</v>
      </c>
      <c r="Q121" s="209"/>
      <c r="R121" s="210">
        <f>R122+R135+R145</f>
        <v>0</v>
      </c>
      <c r="S121" s="209"/>
      <c r="T121" s="211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156</v>
      </c>
      <c r="AT121" s="213" t="s">
        <v>76</v>
      </c>
      <c r="AU121" s="213" t="s">
        <v>77</v>
      </c>
      <c r="AY121" s="212" t="s">
        <v>121</v>
      </c>
      <c r="BK121" s="214">
        <f>BK122+BK135+BK145</f>
        <v>0</v>
      </c>
    </row>
    <row r="122" s="12" customFormat="1" ht="22.8" customHeight="1">
      <c r="A122" s="12"/>
      <c r="B122" s="201"/>
      <c r="C122" s="202"/>
      <c r="D122" s="203" t="s">
        <v>76</v>
      </c>
      <c r="E122" s="215" t="s">
        <v>461</v>
      </c>
      <c r="F122" s="215" t="s">
        <v>462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SUM(P123:P134)</f>
        <v>0</v>
      </c>
      <c r="Q122" s="209"/>
      <c r="R122" s="210">
        <f>SUM(R123:R134)</f>
        <v>0</v>
      </c>
      <c r="S122" s="209"/>
      <c r="T122" s="211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156</v>
      </c>
      <c r="AT122" s="213" t="s">
        <v>76</v>
      </c>
      <c r="AU122" s="213" t="s">
        <v>85</v>
      </c>
      <c r="AY122" s="212" t="s">
        <v>121</v>
      </c>
      <c r="BK122" s="214">
        <f>SUM(BK123:BK134)</f>
        <v>0</v>
      </c>
    </row>
    <row r="123" s="2" customFormat="1" ht="16.5" customHeight="1">
      <c r="A123" s="37"/>
      <c r="B123" s="38"/>
      <c r="C123" s="217" t="s">
        <v>85</v>
      </c>
      <c r="D123" s="217" t="s">
        <v>123</v>
      </c>
      <c r="E123" s="218" t="s">
        <v>463</v>
      </c>
      <c r="F123" s="219" t="s">
        <v>464</v>
      </c>
      <c r="G123" s="220" t="s">
        <v>465</v>
      </c>
      <c r="H123" s="221">
        <v>1</v>
      </c>
      <c r="I123" s="222"/>
      <c r="J123" s="223">
        <f>ROUND(I123*H123,2)</f>
        <v>0</v>
      </c>
      <c r="K123" s="219" t="s">
        <v>466</v>
      </c>
      <c r="L123" s="43"/>
      <c r="M123" s="224" t="s">
        <v>1</v>
      </c>
      <c r="N123" s="225" t="s">
        <v>42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467</v>
      </c>
      <c r="AT123" s="228" t="s">
        <v>123</v>
      </c>
      <c r="AU123" s="228" t="s">
        <v>87</v>
      </c>
      <c r="AY123" s="16" t="s">
        <v>121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85</v>
      </c>
      <c r="BK123" s="229">
        <f>ROUND(I123*H123,2)</f>
        <v>0</v>
      </c>
      <c r="BL123" s="16" t="s">
        <v>467</v>
      </c>
      <c r="BM123" s="228" t="s">
        <v>468</v>
      </c>
    </row>
    <row r="124" s="2" customFormat="1">
      <c r="A124" s="37"/>
      <c r="B124" s="38"/>
      <c r="C124" s="39"/>
      <c r="D124" s="230" t="s">
        <v>130</v>
      </c>
      <c r="E124" s="39"/>
      <c r="F124" s="231" t="s">
        <v>464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130</v>
      </c>
      <c r="AU124" s="16" t="s">
        <v>87</v>
      </c>
    </row>
    <row r="125" s="13" customFormat="1">
      <c r="A125" s="13"/>
      <c r="B125" s="237"/>
      <c r="C125" s="238"/>
      <c r="D125" s="230" t="s">
        <v>134</v>
      </c>
      <c r="E125" s="239" t="s">
        <v>1</v>
      </c>
      <c r="F125" s="240" t="s">
        <v>85</v>
      </c>
      <c r="G125" s="238"/>
      <c r="H125" s="241">
        <v>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134</v>
      </c>
      <c r="AU125" s="247" t="s">
        <v>87</v>
      </c>
      <c r="AV125" s="13" t="s">
        <v>87</v>
      </c>
      <c r="AW125" s="13" t="s">
        <v>34</v>
      </c>
      <c r="AX125" s="13" t="s">
        <v>85</v>
      </c>
      <c r="AY125" s="247" t="s">
        <v>121</v>
      </c>
    </row>
    <row r="126" s="2" customFormat="1" ht="16.5" customHeight="1">
      <c r="A126" s="37"/>
      <c r="B126" s="38"/>
      <c r="C126" s="217" t="s">
        <v>87</v>
      </c>
      <c r="D126" s="217" t="s">
        <v>123</v>
      </c>
      <c r="E126" s="218" t="s">
        <v>469</v>
      </c>
      <c r="F126" s="219" t="s">
        <v>470</v>
      </c>
      <c r="G126" s="220" t="s">
        <v>465</v>
      </c>
      <c r="H126" s="221">
        <v>1</v>
      </c>
      <c r="I126" s="222"/>
      <c r="J126" s="223">
        <f>ROUND(I126*H126,2)</f>
        <v>0</v>
      </c>
      <c r="K126" s="219" t="s">
        <v>466</v>
      </c>
      <c r="L126" s="43"/>
      <c r="M126" s="224" t="s">
        <v>1</v>
      </c>
      <c r="N126" s="225" t="s">
        <v>42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467</v>
      </c>
      <c r="AT126" s="228" t="s">
        <v>123</v>
      </c>
      <c r="AU126" s="228" t="s">
        <v>87</v>
      </c>
      <c r="AY126" s="16" t="s">
        <v>121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85</v>
      </c>
      <c r="BK126" s="229">
        <f>ROUND(I126*H126,2)</f>
        <v>0</v>
      </c>
      <c r="BL126" s="16" t="s">
        <v>467</v>
      </c>
      <c r="BM126" s="228" t="s">
        <v>471</v>
      </c>
    </row>
    <row r="127" s="2" customFormat="1">
      <c r="A127" s="37"/>
      <c r="B127" s="38"/>
      <c r="C127" s="39"/>
      <c r="D127" s="230" t="s">
        <v>130</v>
      </c>
      <c r="E127" s="39"/>
      <c r="F127" s="231" t="s">
        <v>470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130</v>
      </c>
      <c r="AU127" s="16" t="s">
        <v>87</v>
      </c>
    </row>
    <row r="128" s="13" customFormat="1">
      <c r="A128" s="13"/>
      <c r="B128" s="237"/>
      <c r="C128" s="238"/>
      <c r="D128" s="230" t="s">
        <v>134</v>
      </c>
      <c r="E128" s="239" t="s">
        <v>1</v>
      </c>
      <c r="F128" s="240" t="s">
        <v>472</v>
      </c>
      <c r="G128" s="238"/>
      <c r="H128" s="241">
        <v>1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134</v>
      </c>
      <c r="AU128" s="247" t="s">
        <v>87</v>
      </c>
      <c r="AV128" s="13" t="s">
        <v>87</v>
      </c>
      <c r="AW128" s="13" t="s">
        <v>34</v>
      </c>
      <c r="AX128" s="13" t="s">
        <v>85</v>
      </c>
      <c r="AY128" s="247" t="s">
        <v>121</v>
      </c>
    </row>
    <row r="129" s="2" customFormat="1" ht="16.5" customHeight="1">
      <c r="A129" s="37"/>
      <c r="B129" s="38"/>
      <c r="C129" s="217" t="s">
        <v>143</v>
      </c>
      <c r="D129" s="217" t="s">
        <v>123</v>
      </c>
      <c r="E129" s="218" t="s">
        <v>473</v>
      </c>
      <c r="F129" s="219" t="s">
        <v>474</v>
      </c>
      <c r="G129" s="220" t="s">
        <v>465</v>
      </c>
      <c r="H129" s="221">
        <v>1</v>
      </c>
      <c r="I129" s="222"/>
      <c r="J129" s="223">
        <f>ROUND(I129*H129,2)</f>
        <v>0</v>
      </c>
      <c r="K129" s="219" t="s">
        <v>466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467</v>
      </c>
      <c r="AT129" s="228" t="s">
        <v>123</v>
      </c>
      <c r="AU129" s="228" t="s">
        <v>87</v>
      </c>
      <c r="AY129" s="16" t="s">
        <v>121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467</v>
      </c>
      <c r="BM129" s="228" t="s">
        <v>475</v>
      </c>
    </row>
    <row r="130" s="2" customFormat="1">
      <c r="A130" s="37"/>
      <c r="B130" s="38"/>
      <c r="C130" s="39"/>
      <c r="D130" s="230" t="s">
        <v>130</v>
      </c>
      <c r="E130" s="39"/>
      <c r="F130" s="231" t="s">
        <v>474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130</v>
      </c>
      <c r="AU130" s="16" t="s">
        <v>87</v>
      </c>
    </row>
    <row r="131" s="13" customFormat="1">
      <c r="A131" s="13"/>
      <c r="B131" s="237"/>
      <c r="C131" s="238"/>
      <c r="D131" s="230" t="s">
        <v>134</v>
      </c>
      <c r="E131" s="239" t="s">
        <v>1</v>
      </c>
      <c r="F131" s="240" t="s">
        <v>476</v>
      </c>
      <c r="G131" s="238"/>
      <c r="H131" s="241">
        <v>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134</v>
      </c>
      <c r="AU131" s="247" t="s">
        <v>87</v>
      </c>
      <c r="AV131" s="13" t="s">
        <v>87</v>
      </c>
      <c r="AW131" s="13" t="s">
        <v>34</v>
      </c>
      <c r="AX131" s="13" t="s">
        <v>85</v>
      </c>
      <c r="AY131" s="247" t="s">
        <v>121</v>
      </c>
    </row>
    <row r="132" s="2" customFormat="1" ht="16.5" customHeight="1">
      <c r="A132" s="37"/>
      <c r="B132" s="38"/>
      <c r="C132" s="217" t="s">
        <v>128</v>
      </c>
      <c r="D132" s="217" t="s">
        <v>123</v>
      </c>
      <c r="E132" s="218" t="s">
        <v>477</v>
      </c>
      <c r="F132" s="219" t="s">
        <v>478</v>
      </c>
      <c r="G132" s="220" t="s">
        <v>465</v>
      </c>
      <c r="H132" s="221">
        <v>1</v>
      </c>
      <c r="I132" s="222"/>
      <c r="J132" s="223">
        <f>ROUND(I132*H132,2)</f>
        <v>0</v>
      </c>
      <c r="K132" s="219" t="s">
        <v>466</v>
      </c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467</v>
      </c>
      <c r="AT132" s="228" t="s">
        <v>123</v>
      </c>
      <c r="AU132" s="228" t="s">
        <v>87</v>
      </c>
      <c r="AY132" s="16" t="s">
        <v>121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85</v>
      </c>
      <c r="BK132" s="229">
        <f>ROUND(I132*H132,2)</f>
        <v>0</v>
      </c>
      <c r="BL132" s="16" t="s">
        <v>467</v>
      </c>
      <c r="BM132" s="228" t="s">
        <v>479</v>
      </c>
    </row>
    <row r="133" s="2" customFormat="1">
      <c r="A133" s="37"/>
      <c r="B133" s="38"/>
      <c r="C133" s="39"/>
      <c r="D133" s="230" t="s">
        <v>130</v>
      </c>
      <c r="E133" s="39"/>
      <c r="F133" s="231" t="s">
        <v>478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130</v>
      </c>
      <c r="AU133" s="16" t="s">
        <v>87</v>
      </c>
    </row>
    <row r="134" s="13" customFormat="1">
      <c r="A134" s="13"/>
      <c r="B134" s="237"/>
      <c r="C134" s="238"/>
      <c r="D134" s="230" t="s">
        <v>134</v>
      </c>
      <c r="E134" s="239" t="s">
        <v>1</v>
      </c>
      <c r="F134" s="240" t="s">
        <v>480</v>
      </c>
      <c r="G134" s="238"/>
      <c r="H134" s="241">
        <v>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134</v>
      </c>
      <c r="AU134" s="247" t="s">
        <v>87</v>
      </c>
      <c r="AV134" s="13" t="s">
        <v>87</v>
      </c>
      <c r="AW134" s="13" t="s">
        <v>34</v>
      </c>
      <c r="AX134" s="13" t="s">
        <v>85</v>
      </c>
      <c r="AY134" s="247" t="s">
        <v>121</v>
      </c>
    </row>
    <row r="135" s="12" customFormat="1" ht="22.8" customHeight="1">
      <c r="A135" s="12"/>
      <c r="B135" s="201"/>
      <c r="C135" s="202"/>
      <c r="D135" s="203" t="s">
        <v>76</v>
      </c>
      <c r="E135" s="215" t="s">
        <v>481</v>
      </c>
      <c r="F135" s="215" t="s">
        <v>482</v>
      </c>
      <c r="G135" s="202"/>
      <c r="H135" s="202"/>
      <c r="I135" s="205"/>
      <c r="J135" s="216">
        <f>BK135</f>
        <v>0</v>
      </c>
      <c r="K135" s="202"/>
      <c r="L135" s="207"/>
      <c r="M135" s="208"/>
      <c r="N135" s="209"/>
      <c r="O135" s="209"/>
      <c r="P135" s="210">
        <f>SUM(P136:P144)</f>
        <v>0</v>
      </c>
      <c r="Q135" s="209"/>
      <c r="R135" s="210">
        <f>SUM(R136:R144)</f>
        <v>0</v>
      </c>
      <c r="S135" s="209"/>
      <c r="T135" s="211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156</v>
      </c>
      <c r="AT135" s="213" t="s">
        <v>76</v>
      </c>
      <c r="AU135" s="213" t="s">
        <v>85</v>
      </c>
      <c r="AY135" s="212" t="s">
        <v>121</v>
      </c>
      <c r="BK135" s="214">
        <f>SUM(BK136:BK144)</f>
        <v>0</v>
      </c>
    </row>
    <row r="136" s="2" customFormat="1" ht="16.5" customHeight="1">
      <c r="A136" s="37"/>
      <c r="B136" s="38"/>
      <c r="C136" s="217" t="s">
        <v>156</v>
      </c>
      <c r="D136" s="217" t="s">
        <v>123</v>
      </c>
      <c r="E136" s="218" t="s">
        <v>483</v>
      </c>
      <c r="F136" s="219" t="s">
        <v>484</v>
      </c>
      <c r="G136" s="220" t="s">
        <v>465</v>
      </c>
      <c r="H136" s="221">
        <v>1</v>
      </c>
      <c r="I136" s="222"/>
      <c r="J136" s="223">
        <f>ROUND(I136*H136,2)</f>
        <v>0</v>
      </c>
      <c r="K136" s="219" t="s">
        <v>466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467</v>
      </c>
      <c r="AT136" s="228" t="s">
        <v>123</v>
      </c>
      <c r="AU136" s="228" t="s">
        <v>87</v>
      </c>
      <c r="AY136" s="16" t="s">
        <v>121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467</v>
      </c>
      <c r="BM136" s="228" t="s">
        <v>485</v>
      </c>
    </row>
    <row r="137" s="2" customFormat="1">
      <c r="A137" s="37"/>
      <c r="B137" s="38"/>
      <c r="C137" s="39"/>
      <c r="D137" s="230" t="s">
        <v>130</v>
      </c>
      <c r="E137" s="39"/>
      <c r="F137" s="231" t="s">
        <v>484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130</v>
      </c>
      <c r="AU137" s="16" t="s">
        <v>87</v>
      </c>
    </row>
    <row r="138" s="13" customFormat="1">
      <c r="A138" s="13"/>
      <c r="B138" s="237"/>
      <c r="C138" s="238"/>
      <c r="D138" s="230" t="s">
        <v>134</v>
      </c>
      <c r="E138" s="239" t="s">
        <v>1</v>
      </c>
      <c r="F138" s="240" t="s">
        <v>486</v>
      </c>
      <c r="G138" s="238"/>
      <c r="H138" s="241">
        <v>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134</v>
      </c>
      <c r="AU138" s="247" t="s">
        <v>87</v>
      </c>
      <c r="AV138" s="13" t="s">
        <v>87</v>
      </c>
      <c r="AW138" s="13" t="s">
        <v>34</v>
      </c>
      <c r="AX138" s="13" t="s">
        <v>85</v>
      </c>
      <c r="AY138" s="247" t="s">
        <v>121</v>
      </c>
    </row>
    <row r="139" s="2" customFormat="1" ht="16.5" customHeight="1">
      <c r="A139" s="37"/>
      <c r="B139" s="38"/>
      <c r="C139" s="217" t="s">
        <v>163</v>
      </c>
      <c r="D139" s="217" t="s">
        <v>123</v>
      </c>
      <c r="E139" s="218" t="s">
        <v>487</v>
      </c>
      <c r="F139" s="219" t="s">
        <v>488</v>
      </c>
      <c r="G139" s="220" t="s">
        <v>465</v>
      </c>
      <c r="H139" s="221">
        <v>1</v>
      </c>
      <c r="I139" s="222"/>
      <c r="J139" s="223">
        <f>ROUND(I139*H139,2)</f>
        <v>0</v>
      </c>
      <c r="K139" s="219" t="s">
        <v>466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467</v>
      </c>
      <c r="AT139" s="228" t="s">
        <v>123</v>
      </c>
      <c r="AU139" s="228" t="s">
        <v>87</v>
      </c>
      <c r="AY139" s="16" t="s">
        <v>121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467</v>
      </c>
      <c r="BM139" s="228" t="s">
        <v>489</v>
      </c>
    </row>
    <row r="140" s="2" customFormat="1">
      <c r="A140" s="37"/>
      <c r="B140" s="38"/>
      <c r="C140" s="39"/>
      <c r="D140" s="230" t="s">
        <v>130</v>
      </c>
      <c r="E140" s="39"/>
      <c r="F140" s="231" t="s">
        <v>488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130</v>
      </c>
      <c r="AU140" s="16" t="s">
        <v>87</v>
      </c>
    </row>
    <row r="141" s="13" customFormat="1">
      <c r="A141" s="13"/>
      <c r="B141" s="237"/>
      <c r="C141" s="238"/>
      <c r="D141" s="230" t="s">
        <v>134</v>
      </c>
      <c r="E141" s="239" t="s">
        <v>1</v>
      </c>
      <c r="F141" s="240" t="s">
        <v>490</v>
      </c>
      <c r="G141" s="238"/>
      <c r="H141" s="241">
        <v>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134</v>
      </c>
      <c r="AU141" s="247" t="s">
        <v>87</v>
      </c>
      <c r="AV141" s="13" t="s">
        <v>87</v>
      </c>
      <c r="AW141" s="13" t="s">
        <v>34</v>
      </c>
      <c r="AX141" s="13" t="s">
        <v>85</v>
      </c>
      <c r="AY141" s="247" t="s">
        <v>121</v>
      </c>
    </row>
    <row r="142" s="2" customFormat="1" ht="16.5" customHeight="1">
      <c r="A142" s="37"/>
      <c r="B142" s="38"/>
      <c r="C142" s="217" t="s">
        <v>162</v>
      </c>
      <c r="D142" s="217" t="s">
        <v>123</v>
      </c>
      <c r="E142" s="218" t="s">
        <v>491</v>
      </c>
      <c r="F142" s="219" t="s">
        <v>492</v>
      </c>
      <c r="G142" s="220" t="s">
        <v>465</v>
      </c>
      <c r="H142" s="221">
        <v>1</v>
      </c>
      <c r="I142" s="222"/>
      <c r="J142" s="223">
        <f>ROUND(I142*H142,2)</f>
        <v>0</v>
      </c>
      <c r="K142" s="219" t="s">
        <v>466</v>
      </c>
      <c r="L142" s="43"/>
      <c r="M142" s="224" t="s">
        <v>1</v>
      </c>
      <c r="N142" s="225" t="s">
        <v>42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467</v>
      </c>
      <c r="AT142" s="228" t="s">
        <v>123</v>
      </c>
      <c r="AU142" s="228" t="s">
        <v>87</v>
      </c>
      <c r="AY142" s="16" t="s">
        <v>121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85</v>
      </c>
      <c r="BK142" s="229">
        <f>ROUND(I142*H142,2)</f>
        <v>0</v>
      </c>
      <c r="BL142" s="16" t="s">
        <v>467</v>
      </c>
      <c r="BM142" s="228" t="s">
        <v>493</v>
      </c>
    </row>
    <row r="143" s="2" customFormat="1">
      <c r="A143" s="37"/>
      <c r="B143" s="38"/>
      <c r="C143" s="39"/>
      <c r="D143" s="230" t="s">
        <v>130</v>
      </c>
      <c r="E143" s="39"/>
      <c r="F143" s="231" t="s">
        <v>492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130</v>
      </c>
      <c r="AU143" s="16" t="s">
        <v>87</v>
      </c>
    </row>
    <row r="144" s="13" customFormat="1">
      <c r="A144" s="13"/>
      <c r="B144" s="237"/>
      <c r="C144" s="238"/>
      <c r="D144" s="230" t="s">
        <v>134</v>
      </c>
      <c r="E144" s="239" t="s">
        <v>1</v>
      </c>
      <c r="F144" s="240" t="s">
        <v>85</v>
      </c>
      <c r="G144" s="238"/>
      <c r="H144" s="241">
        <v>1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134</v>
      </c>
      <c r="AU144" s="247" t="s">
        <v>87</v>
      </c>
      <c r="AV144" s="13" t="s">
        <v>87</v>
      </c>
      <c r="AW144" s="13" t="s">
        <v>34</v>
      </c>
      <c r="AX144" s="13" t="s">
        <v>85</v>
      </c>
      <c r="AY144" s="247" t="s">
        <v>121</v>
      </c>
    </row>
    <row r="145" s="12" customFormat="1" ht="22.8" customHeight="1">
      <c r="A145" s="12"/>
      <c r="B145" s="201"/>
      <c r="C145" s="202"/>
      <c r="D145" s="203" t="s">
        <v>76</v>
      </c>
      <c r="E145" s="215" t="s">
        <v>494</v>
      </c>
      <c r="F145" s="215" t="s">
        <v>495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SUM(P146:P148)</f>
        <v>0</v>
      </c>
      <c r="Q145" s="209"/>
      <c r="R145" s="210">
        <f>SUM(R146:R148)</f>
        <v>0</v>
      </c>
      <c r="S145" s="209"/>
      <c r="T145" s="211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156</v>
      </c>
      <c r="AT145" s="213" t="s">
        <v>76</v>
      </c>
      <c r="AU145" s="213" t="s">
        <v>85</v>
      </c>
      <c r="AY145" s="212" t="s">
        <v>121</v>
      </c>
      <c r="BK145" s="214">
        <f>SUM(BK146:BK148)</f>
        <v>0</v>
      </c>
    </row>
    <row r="146" s="2" customFormat="1" ht="16.5" customHeight="1">
      <c r="A146" s="37"/>
      <c r="B146" s="38"/>
      <c r="C146" s="217" t="s">
        <v>177</v>
      </c>
      <c r="D146" s="217" t="s">
        <v>123</v>
      </c>
      <c r="E146" s="218" t="s">
        <v>496</v>
      </c>
      <c r="F146" s="219" t="s">
        <v>497</v>
      </c>
      <c r="G146" s="220" t="s">
        <v>465</v>
      </c>
      <c r="H146" s="221">
        <v>2</v>
      </c>
      <c r="I146" s="222"/>
      <c r="J146" s="223">
        <f>ROUND(I146*H146,2)</f>
        <v>0</v>
      </c>
      <c r="K146" s="219" t="s">
        <v>466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467</v>
      </c>
      <c r="AT146" s="228" t="s">
        <v>123</v>
      </c>
      <c r="AU146" s="228" t="s">
        <v>87</v>
      </c>
      <c r="AY146" s="16" t="s">
        <v>121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467</v>
      </c>
      <c r="BM146" s="228" t="s">
        <v>498</v>
      </c>
    </row>
    <row r="147" s="2" customFormat="1">
      <c r="A147" s="37"/>
      <c r="B147" s="38"/>
      <c r="C147" s="39"/>
      <c r="D147" s="230" t="s">
        <v>130</v>
      </c>
      <c r="E147" s="39"/>
      <c r="F147" s="231" t="s">
        <v>497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130</v>
      </c>
      <c r="AU147" s="16" t="s">
        <v>87</v>
      </c>
    </row>
    <row r="148" s="13" customFormat="1">
      <c r="A148" s="13"/>
      <c r="B148" s="237"/>
      <c r="C148" s="238"/>
      <c r="D148" s="230" t="s">
        <v>134</v>
      </c>
      <c r="E148" s="239" t="s">
        <v>1</v>
      </c>
      <c r="F148" s="240" t="s">
        <v>87</v>
      </c>
      <c r="G148" s="238"/>
      <c r="H148" s="241">
        <v>2</v>
      </c>
      <c r="I148" s="242"/>
      <c r="J148" s="238"/>
      <c r="K148" s="238"/>
      <c r="L148" s="243"/>
      <c r="M148" s="273"/>
      <c r="N148" s="274"/>
      <c r="O148" s="274"/>
      <c r="P148" s="274"/>
      <c r="Q148" s="274"/>
      <c r="R148" s="274"/>
      <c r="S148" s="274"/>
      <c r="T148" s="27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134</v>
      </c>
      <c r="AU148" s="247" t="s">
        <v>87</v>
      </c>
      <c r="AV148" s="13" t="s">
        <v>87</v>
      </c>
      <c r="AW148" s="13" t="s">
        <v>34</v>
      </c>
      <c r="AX148" s="13" t="s">
        <v>85</v>
      </c>
      <c r="AY148" s="247" t="s">
        <v>121</v>
      </c>
    </row>
    <row r="149" s="2" customFormat="1" ht="6.96" customHeight="1">
      <c r="A149" s="37"/>
      <c r="B149" s="65"/>
      <c r="C149" s="66"/>
      <c r="D149" s="66"/>
      <c r="E149" s="66"/>
      <c r="F149" s="66"/>
      <c r="G149" s="66"/>
      <c r="H149" s="66"/>
      <c r="I149" s="66"/>
      <c r="J149" s="66"/>
      <c r="K149" s="66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flevZ2XZtrShw+X5D/MnqKNsNgRfq5ubKGld389oGE1t4aZnc9quEnYWmQuc0DWgPH6QSZ7TDKkioqoy55ESsQ==" hashValue="CIC3nZoDENcdkmiMz7d3HtVFfl5Vnkb9y39ZJDM1QJCvmgDZ2VEuvVzHrkbd8tknWUKKIkpx+277L61ah7xzEQ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2024-08-05T14:19:48Z</dcterms:created>
  <dcterms:modified xsi:type="dcterms:W3CDTF">2024-08-05T14:19:52Z</dcterms:modified>
</cp:coreProperties>
</file>