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Říční\Projekt\Rozpočet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Komunikace'!$C$122:$K$331</definedName>
    <definedName name="_xlnm.Print_Area" localSheetId="1">'SO 101 - Komunikace'!$C$110:$K$331</definedName>
    <definedName name="_xlnm.Print_Titles" localSheetId="1">'SO 101 - Komunikace'!$122:$122</definedName>
    <definedName name="_xlnm._FilterDatabase" localSheetId="2" hidden="1">'VRN - Vedlejší rozpočtové...'!$C$119:$K$148</definedName>
    <definedName name="_xlnm.Print_Area" localSheetId="2">'VRN - Vedlejší rozpočtové...'!$C$107:$K$148</definedName>
    <definedName name="_xlnm.Print_Titles" localSheetId="2">'VRN - Vedlejší rozpočtové...'!$119:$119</definedName>
  </definedNames>
  <calcPr/>
</workbook>
</file>

<file path=xl/calcChain.xml><?xml version="1.0" encoding="utf-8"?>
<calcChain xmlns="http://schemas.openxmlformats.org/spreadsheetml/2006/main">
  <c i="3" l="1" r="T145"/>
  <c r="R145"/>
  <c r="J37"/>
  <c r="J36"/>
  <c i="1" r="AY96"/>
  <c i="3" r="J35"/>
  <c i="1" r="AX96"/>
  <c i="3" r="BI146"/>
  <c r="BH146"/>
  <c r="BG146"/>
  <c r="BF146"/>
  <c r="T146"/>
  <c r="R146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2" r="J37"/>
  <c r="J36"/>
  <c i="1" r="AY95"/>
  <c i="2" r="J35"/>
  <c i="1" r="AX95"/>
  <c i="2" r="BI329"/>
  <c r="BH329"/>
  <c r="BG329"/>
  <c r="BF329"/>
  <c r="T329"/>
  <c r="T328"/>
  <c r="R329"/>
  <c r="R328"/>
  <c r="P329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294"/>
  <c r="BH294"/>
  <c r="BG294"/>
  <c r="BF294"/>
  <c r="T294"/>
  <c r="R294"/>
  <c r="P294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/>
  <c r="E7"/>
  <c r="E85"/>
  <c i="1" r="L90"/>
  <c r="AM90"/>
  <c r="AM89"/>
  <c r="L89"/>
  <c r="AM87"/>
  <c r="L87"/>
  <c r="L85"/>
  <c r="L84"/>
  <c i="2" r="J263"/>
  <c r="BK242"/>
  <c r="J223"/>
  <c r="BK197"/>
  <c r="BK162"/>
  <c r="BK140"/>
  <c r="BK329"/>
  <c r="BK266"/>
  <c r="J247"/>
  <c r="J235"/>
  <c r="BK201"/>
  <c r="BK189"/>
  <c r="BK174"/>
  <c r="J134"/>
  <c r="BK316"/>
  <c r="J294"/>
  <c r="BK281"/>
  <c r="J277"/>
  <c r="BK263"/>
  <c r="BK255"/>
  <c r="J219"/>
  <c r="BK186"/>
  <c r="BK148"/>
  <c r="BK324"/>
  <c r="BK312"/>
  <c r="BK289"/>
  <c r="BK170"/>
  <c r="J140"/>
  <c i="3" r="BK139"/>
  <c r="BK129"/>
  <c r="BK142"/>
  <c r="J142"/>
  <c r="J129"/>
  <c i="2" r="J251"/>
  <c r="J238"/>
  <c r="BK227"/>
  <c r="BK219"/>
  <c r="J189"/>
  <c r="J158"/>
  <c r="BK126"/>
  <c r="J270"/>
  <c r="BK251"/>
  <c r="BK238"/>
  <c r="J231"/>
  <c r="J197"/>
  <c r="BK178"/>
  <c r="BK154"/>
  <c r="J126"/>
  <c r="J312"/>
  <c r="J289"/>
  <c r="J281"/>
  <c r="J266"/>
  <c r="BK235"/>
  <c r="BK192"/>
  <c r="J178"/>
  <c r="J329"/>
  <c r="J320"/>
  <c r="BK213"/>
  <c r="J174"/>
  <c r="BK158"/>
  <c i="1" r="AS94"/>
  <c i="3" r="J136"/>
  <c r="J139"/>
  <c r="J123"/>
  <c i="2" r="BK270"/>
  <c r="BK223"/>
  <c r="J182"/>
  <c r="J144"/>
  <c r="BK320"/>
  <c r="BK285"/>
  <c r="BK182"/>
  <c r="J154"/>
  <c i="3" r="J146"/>
  <c r="BK132"/>
  <c r="BK126"/>
  <c r="J132"/>
  <c i="2" r="BK259"/>
  <c r="BK247"/>
  <c r="BK231"/>
  <c r="J201"/>
  <c r="J166"/>
  <c r="BK144"/>
  <c r="BK134"/>
  <c r="J273"/>
  <c r="J255"/>
  <c r="J242"/>
  <c r="BK207"/>
  <c r="J192"/>
  <c r="J186"/>
  <c r="J170"/>
  <c r="BK130"/>
  <c r="J316"/>
  <c r="J285"/>
  <c r="BK277"/>
  <c r="BK273"/>
  <c r="J259"/>
  <c r="J227"/>
  <c r="J213"/>
  <c r="BK166"/>
  <c r="J130"/>
  <c r="J324"/>
  <c r="BK294"/>
  <c r="J207"/>
  <c r="J162"/>
  <c r="J148"/>
  <c i="3" r="BK136"/>
  <c r="J126"/>
  <c r="BK146"/>
  <c r="BK123"/>
  <c i="2" l="1" r="T125"/>
  <c r="P196"/>
  <c r="P246"/>
  <c r="P272"/>
  <c r="BK293"/>
  <c r="J293"/>
  <c r="J102"/>
  <c i="3" r="BK122"/>
  <c r="J122"/>
  <c r="J98"/>
  <c r="R122"/>
  <c r="T122"/>
  <c r="R135"/>
  <c i="2" r="P125"/>
  <c r="T196"/>
  <c r="T246"/>
  <c r="T272"/>
  <c r="T293"/>
  <c i="3" r="P122"/>
  <c r="BK135"/>
  <c r="J135"/>
  <c r="J99"/>
  <c r="P135"/>
  <c r="T135"/>
  <c i="2" r="R125"/>
  <c r="R124"/>
  <c r="R123"/>
  <c r="R196"/>
  <c r="R246"/>
  <c r="R272"/>
  <c r="R293"/>
  <c r="BK125"/>
  <c r="J125"/>
  <c r="J98"/>
  <c r="BK196"/>
  <c r="J196"/>
  <c r="J99"/>
  <c r="BK246"/>
  <c r="J246"/>
  <c r="J100"/>
  <c r="BK272"/>
  <c r="J272"/>
  <c r="J101"/>
  <c r="P293"/>
  <c r="BK328"/>
  <c r="J328"/>
  <c r="J103"/>
  <c i="3" r="BK145"/>
  <c r="J145"/>
  <c r="J100"/>
  <c r="J114"/>
  <c r="F117"/>
  <c r="BE126"/>
  <c r="BE136"/>
  <c r="BE142"/>
  <c r="BE129"/>
  <c r="BE139"/>
  <c r="E85"/>
  <c r="BE123"/>
  <c r="BE146"/>
  <c r="BE132"/>
  <c i="2" r="BE126"/>
  <c r="BE166"/>
  <c r="BE186"/>
  <c r="BE189"/>
  <c r="BE192"/>
  <c r="BE197"/>
  <c r="BE281"/>
  <c r="BE285"/>
  <c r="BE316"/>
  <c r="BE320"/>
  <c r="BE324"/>
  <c r="E113"/>
  <c r="F120"/>
  <c r="BE130"/>
  <c r="BE134"/>
  <c r="BE140"/>
  <c r="BE154"/>
  <c r="BE158"/>
  <c r="BE231"/>
  <c r="BE242"/>
  <c r="BE247"/>
  <c r="BE251"/>
  <c r="BE266"/>
  <c r="BE270"/>
  <c r="BE273"/>
  <c r="BE277"/>
  <c r="BE289"/>
  <c r="BE294"/>
  <c r="BE312"/>
  <c r="BE329"/>
  <c r="BE144"/>
  <c r="BE162"/>
  <c r="BE213"/>
  <c r="BE259"/>
  <c r="BE263"/>
  <c r="J89"/>
  <c r="BE148"/>
  <c r="BE170"/>
  <c r="BE174"/>
  <c r="BE178"/>
  <c r="BE182"/>
  <c r="BE201"/>
  <c r="BE207"/>
  <c r="BE219"/>
  <c r="BE223"/>
  <c r="BE227"/>
  <c r="BE235"/>
  <c r="BE238"/>
  <c r="BE255"/>
  <c r="F35"/>
  <c i="1" r="BB95"/>
  <c i="3" r="F37"/>
  <c i="1" r="BD96"/>
  <c i="2" r="F37"/>
  <c i="1" r="BD95"/>
  <c i="2" r="F34"/>
  <c i="1" r="BA95"/>
  <c i="3" r="F35"/>
  <c i="1" r="BB96"/>
  <c i="3" r="F34"/>
  <c i="1" r="BA96"/>
  <c i="2" r="F36"/>
  <c i="1" r="BC95"/>
  <c i="2" r="J34"/>
  <c i="1" r="AW95"/>
  <c i="3" r="J34"/>
  <c i="1" r="AW96"/>
  <c i="3" r="F36"/>
  <c i="1" r="BC96"/>
  <c i="2" l="1" r="P124"/>
  <c r="P123"/>
  <c i="1" r="AU95"/>
  <c i="3" r="R121"/>
  <c r="R120"/>
  <c r="P121"/>
  <c r="P120"/>
  <c i="1" r="AU96"/>
  <c i="3" r="T121"/>
  <c r="T120"/>
  <c i="2" r="T124"/>
  <c r="T123"/>
  <c i="3" r="BK121"/>
  <c r="J121"/>
  <c r="J97"/>
  <c i="2" r="BK124"/>
  <c r="J124"/>
  <c r="J97"/>
  <c i="1" r="BC94"/>
  <c r="AY94"/>
  <c r="BA94"/>
  <c r="W30"/>
  <c r="BB94"/>
  <c r="W31"/>
  <c i="3" r="J33"/>
  <c i="1" r="AV96"/>
  <c r="AT96"/>
  <c i="2" r="F33"/>
  <c i="1" r="AZ95"/>
  <c i="2" r="J33"/>
  <c i="1" r="AV95"/>
  <c r="AT95"/>
  <c r="BD94"/>
  <c r="W33"/>
  <c i="3" r="F33"/>
  <c i="1" r="AZ96"/>
  <c i="3" l="1" r="BK120"/>
  <c r="J120"/>
  <c r="J96"/>
  <c i="2" r="BK123"/>
  <c r="J123"/>
  <c r="J96"/>
  <c i="1" r="AU94"/>
  <c r="AZ94"/>
  <c r="AV94"/>
  <c r="AK29"/>
  <c r="W32"/>
  <c r="AW94"/>
  <c r="AK30"/>
  <c r="AX94"/>
  <c i="2" l="1" r="J30"/>
  <c i="1" r="AG95"/>
  <c i="3" r="J30"/>
  <c i="1" r="AG96"/>
  <c r="W29"/>
  <c r="AT94"/>
  <c i="2" l="1" r="J39"/>
  <c i="1" r="AN95"/>
  <c i="3" r="J39"/>
  <c i="1"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<sst xmlns="http://schemas.openxmlformats.org/spreadsheetml/2006/main">
  <si>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</si>
  <si>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</si>
  <si>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</si>
  <si>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</si>
  <si>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</si>
  <si>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{3d6d3ef8-f953-40e8-bcd3-ec9df9a29aaf}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</si>
  <si>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</si>
  <si>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</si>
  <si>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</si>
  <si>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</si>
  <si>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</si>
  <si>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</si>
  <si>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</si>
  <si>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</si>
  <si>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019-24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</si>
  <si>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</si>
  <si>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</si>
  <si>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ul. Říční, komunikace</t>
  </si>
  <si>
    <t>KSO:</t>
  </si>
  <si>
    <t>822 29</t>
  </si>
  <si>
    <t>CC-CZ:</t>
  </si>
  <si>
    <t>2112</t>
  </si>
  <si>
    <t>Místo:</t>
  </si>
  <si>
    <t>Břeclav</t>
  </si>
  <si>
    <t>Datum:</t>
  </si>
  <si>
    <t>27. 4. 2024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</si>
  <si>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</si>
  <si>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</si>
  <si>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</si>
  <si>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</si>
  <si>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</si>
  <si>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</si>
  <si>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</si>
  <si>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Ing. bořek Zvědělík</t>
  </si>
  <si>
    <t>True</t>
  </si>
  <si>
    <t>Zpracovatel:</t>
  </si>
  <si>
    <t>Ing. Bořek Zvědělík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</si>
  <si>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</si>
  <si>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</si>
  <si>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</si>
  <si>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</si>
  <si>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</si>
  <si>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</si>
  <si>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</si>
  <si>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</si>
  <si>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</si>
  <si>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</si>
  <si>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</si>
  <si>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</si>
  <si>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</si>
  <si>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</si>
  <si>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</si>
  <si>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</si>
  <si>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</si>
  <si>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</si>
  <si>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</si>
  <si>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</si>
  <si>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</si>
  <si>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</si>
  <si>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</si>
  <si>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</si>
  <si>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</si>
  <si>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</si>
  <si>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</si>
  <si>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</si>
  <si>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</si>
  <si>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</si>
  <si>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</si>
  <si>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</si>
  <si>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</si>
  <si>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</si>
  <si>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</si>
  <si>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</si>
  <si>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</si>
  <si>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</si>
  <si>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</si>
  <si>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</si>
  <si>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</si>
  <si>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</si>
  <si>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</si>
  <si>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</si>
  <si>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</si>
  <si>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</si>
  <si>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</si>
  <si>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</si>
  <si>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</si>
  <si>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</si>
  <si>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{833dba3e-b492-4dfd-a1b0-00e75ade74d4}</t>
  </si>
  <si>
    <t>2</t>
  </si>
  <si>
    <t>VRN</t>
  </si>
  <si>
    <t>Vedlejší rozpočtové náklady</t>
  </si>
  <si>
    <t>{3b6e43d3-4f8c-47ef-9708-9edceb32836f}</t>
  </si>
  <si>
    <t>822 29 32</t>
  </si>
  <si>
    <t>KRYCÍ LIST SOUPISU PRACÍ</t>
  </si>
  <si>
    <t>Objekt:</t>
  </si>
  <si>
    <t>SO 101 -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</si>
  <si>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</si>
  <si>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</si>
  <si>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</si>
  <si>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</si>
  <si>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</si>
  <si>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</si>
  <si>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</si>
  <si>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</si>
  <si>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</si>
  <si>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</si>
  <si>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</si>
  <si>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</si>
  <si>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</si>
  <si>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</si>
  <si>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</si>
  <si>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</si>
  <si>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</si>
  <si>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</si>
  <si>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</si>
  <si>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</si>
  <si>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</si>
  <si>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</si>
  <si>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</si>
  <si>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</si>
  <si>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</si>
  <si>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</si>
  <si>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</si>
  <si>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</si>
  <si>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</si>
  <si>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</si>
  <si>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</si>
  <si>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</si>
  <si>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</si>
  <si>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2024 01</t>
  </si>
  <si>
    <t>4</t>
  </si>
  <si>
    <t>1455300412</t>
  </si>
  <si>
    <t>PP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</si>
  <si>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</si>
  <si>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Online PSC</t>
  </si>
  <si>
    <t>https://podminky.urs.cz/item/CS_URS_2024_01/113106121</t>
  </si>
  <si>
    <t>VV</t>
  </si>
  <si>
    <t>"rozebrání dlaždic 30x30 na vjezdech za obrubou" 18</t>
  </si>
  <si>
    <t>113107130</t>
  </si>
  <si>
    <t>Odstranění podkladu z betonu prostého tl do 100 mm ručně</t>
  </si>
  <si>
    <t>2129715859</t>
  </si>
  <si>
    <t>Odstranění podkladů nebo krytů ručně s přemístěním hmot na skládku na vzdálenost do 3 m nebo s naložením na dopravní prostředek z betonu prostého, o tl. vrstvy do 100 mm</t>
  </si>
  <si>
    <t>https://podminky.urs.cz/item/CS_URS_2024_01/113107130</t>
  </si>
  <si>
    <t>"odstranění kryt vjezdů z betonu" 5</t>
  </si>
  <si>
    <t>3</t>
  </si>
  <si>
    <t>113107224</t>
  </si>
  <si>
    <t>Odstranění podkladu z kameniva drceného tl přes 300 do 400 mm strojně pl přes 200 m2</t>
  </si>
  <si>
    <t>-1446995399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</si>
  <si>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</si>
  <si>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https://podminky.urs.cz/item/CS_URS_2024_01/113107224</t>
  </si>
  <si>
    <t>"odstranění konstrukce rýhy tl. 370mm" 281</t>
  </si>
  <si>
    <t>"odstranění konstrukce v místě lokální sanace tl. 370mm" 43</t>
  </si>
  <si>
    <t>Součet</t>
  </si>
  <si>
    <t>113107321</t>
  </si>
  <si>
    <t>Odstranění podkladu z kameniva drceného tl do 100 mm strojně pl do 50 m2</t>
  </si>
  <si>
    <t>855682423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</si>
  <si>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</si>
  <si>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https://podminky.urs.cz/item/CS_URS_2024_01/113107321</t>
  </si>
  <si>
    <t>"odstranění pro nezpevněnou krajnici tl. 50 mm" 45</t>
  </si>
  <si>
    <t>5</t>
  </si>
  <si>
    <t>113107323</t>
  </si>
  <si>
    <t>Odstranění podkladu z kameniva drceného tl přes 200 do 300 mm strojně pl do 50 m2</t>
  </si>
  <si>
    <t>-1042105297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</si>
  <si>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</si>
  <si>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https://podminky.urs.cz/item/CS_URS_2024_01/113107323</t>
  </si>
  <si>
    <t>"odstranění podkladu vjezdů tl. 250 mm" 23</t>
  </si>
  <si>
    <t>6</t>
  </si>
  <si>
    <t>113107342</t>
  </si>
  <si>
    <t>Odstranění podkladu živičného tl přes 50 do 100 mm strojně pl do 50 m2</t>
  </si>
  <si>
    <t>1380110984</t>
  </si>
  <si>
    <t>Odstranění podkladů nebo krytů strojně plochy jednotlivě do 50 m2 s přemístěním hmot na skládku na vzdálenost do 3 m nebo s naložením na dopravní prostředek živičných, o tl. vrstvy přes 50 do 100 mm</t>
  </si>
  <si>
    <t>https://podminky.urs.cz/item/CS_URS_2024_01/113107342</t>
  </si>
  <si>
    <t>"odstranění krytu rýhy z R-materiálu tl. 100mm" 281</t>
  </si>
  <si>
    <t>"odstranění asfaltového krytu v místě sanace tl. 100mm" 43</t>
  </si>
  <si>
    <t>7</t>
  </si>
  <si>
    <t>113154363</t>
  </si>
  <si>
    <t>Frézování živičného krytu tl 50 mm pruh š přes 1 do 2 m pl přes 1000 do 10000 m2 s překážkami v trase</t>
  </si>
  <si>
    <t>1170352385</t>
  </si>
  <si>
    <t>Frézování živičného podkladu nebo krytu s naložením na dopravní prostředek plochy přes 1 000 do 10 000 m2 s překážkami v trase pruhu šířky přes 1 m do 2 m, tloušťky vrstvy 50 mm</t>
  </si>
  <si>
    <t>https://podminky.urs.cz/item/CS_URS_2024_01/113154363</t>
  </si>
  <si>
    <t>"frézování krytu vozovky tl. 50 mm" 382</t>
  </si>
  <si>
    <t>8</t>
  </si>
  <si>
    <t>113202111</t>
  </si>
  <si>
    <t>Vytrhání obrub krajníků obrubníků stojatých</t>
  </si>
  <si>
    <t>m</t>
  </si>
  <si>
    <t>1705566245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</si>
  <si>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</si>
  <si>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</si>
  <si>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"vybourání stojatých obrub" 11</t>
  </si>
  <si>
    <t>9</t>
  </si>
  <si>
    <t>122251101</t>
  </si>
  <si>
    <t>Odkopávky a prokopávky nezapažené v hornině třídy těžitelnosti I skupiny 3 objem do 20 m3 strojně</t>
  </si>
  <si>
    <t>m3</t>
  </si>
  <si>
    <t>1886818644</t>
  </si>
  <si>
    <t>Odkopávky a prokopávky nezapažené strojně v hornině třídy těžitelnosti I skupiny 3 do 20 m3</t>
  </si>
  <si>
    <t>https://podminky.urs.cz/item/CS_URS_2024_01/122251101</t>
  </si>
  <si>
    <t>"odkop pro zatravnění" 35*0,1</t>
  </si>
  <si>
    <t>10</t>
  </si>
  <si>
    <t>162751117</t>
  </si>
  <si>
    <t>Vodorovné přemístění přes 9 000 do 10000 m výkopku/sypaniny z horniny třídy těžitelnosti I skupiny 1 až 3</t>
  </si>
  <si>
    <t>846571716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</si>
  <si>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</si>
  <si>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</si>
  <si>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11</t>
  </si>
  <si>
    <t>171201231</t>
  </si>
  <si>
    <t>Poplatek za uložení zeminy a kamení na recyklační skládce (skládkovné) kód odpadu 17 05 04</t>
  </si>
  <si>
    <t>t</t>
  </si>
  <si>
    <t>1741169357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</si>
  <si>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</si>
  <si>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</si>
  <si>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3,5*1,8</t>
  </si>
  <si>
    <t>171251201</t>
  </si>
  <si>
    <t>Uložení sypaniny na skládky nebo meziskládky</t>
  </si>
  <si>
    <t>-1050512776</t>
  </si>
  <si>
    <t>Uložení sypaniny na skládky nebo meziskládky bez hutnění s upravením uložené sypaniny do předepsaného tvaru</t>
  </si>
  <si>
    <t>https://podminky.urs.cz/item/CS_URS_2024_01/171251201</t>
  </si>
  <si>
    <t>3,5</t>
  </si>
  <si>
    <t>13</t>
  </si>
  <si>
    <t>181311103</t>
  </si>
  <si>
    <t>Rozprostření ornice tl vrstvy do 200 mm v rovině nebo ve svahu do 1:5 ručně</t>
  </si>
  <si>
    <t>1356961434</t>
  </si>
  <si>
    <t>Rozprostření a urovnání ornice v rovině nebo ve svahu sklonu do 1:5 ručně při souvislé ploše, tl. vrstvy do 200 mm</t>
  </si>
  <si>
    <t>https://podminky.urs.cz/item/CS_URS_2024_01/181311103</t>
  </si>
  <si>
    <t xml:space="preserve">"ohumusování  tl. 200mm" 35</t>
  </si>
  <si>
    <t>14</t>
  </si>
  <si>
    <t>181411131</t>
  </si>
  <si>
    <t>Založení parkového trávníku výsevem pl do 1000 m2 v rovině a ve svahu do 1:5</t>
  </si>
  <si>
    <t>-372896735</t>
  </si>
  <si>
    <t>Založení trávníku na půdě předem připravené plochy do 1000 m2 výsevem včetně utažení parkového v rovině nebo na svahu do 1:5</t>
  </si>
  <si>
    <t>https://podminky.urs.cz/item/CS_URS_2024_01/181411131</t>
  </si>
  <si>
    <t>"zatravnění" 35</t>
  </si>
  <si>
    <t>15</t>
  </si>
  <si>
    <t>M</t>
  </si>
  <si>
    <t>00572410</t>
  </si>
  <si>
    <t>osivo směs travní parková</t>
  </si>
  <si>
    <t>kg</t>
  </si>
  <si>
    <t>1043917557</t>
  </si>
  <si>
    <t>35*0,045</t>
  </si>
  <si>
    <t>16</t>
  </si>
  <si>
    <t>10364101</t>
  </si>
  <si>
    <t>zemina pro terénní úpravy - ornice</t>
  </si>
  <si>
    <t>-777228400</t>
  </si>
  <si>
    <t>"ornice" 35*0,2*1,8</t>
  </si>
  <si>
    <t>17</t>
  </si>
  <si>
    <t>181951112</t>
  </si>
  <si>
    <t>Úprava pláně v hornině třídy těžitelnosti I skupiny 1 až 3 se zhutněním strojně</t>
  </si>
  <si>
    <t>-1319626306</t>
  </si>
  <si>
    <t>Úprava pláně vyrovnáním výškových rozdílů strojně v hornině třídy těžitelnosti I, skupiny 1 až 3 se zhutněním</t>
  </si>
  <si>
    <t>https://podminky.urs.cz/item/CS_URS_2024_01/181951112</t>
  </si>
  <si>
    <t>378</t>
  </si>
  <si>
    <t>Komunikace pozemní</t>
  </si>
  <si>
    <t>18</t>
  </si>
  <si>
    <t>564851011</t>
  </si>
  <si>
    <t>Podklad ze štěrkodrtě ŠD plochy do 100 m2 tl 150 mm</t>
  </si>
  <si>
    <t>-481833627</t>
  </si>
  <si>
    <t>Podklad ze štěrkodrti ŠD s rozprostřením a zhutněním plochy jednotlivě do 100 m2, po zhutnění tl. 150 mm</t>
  </si>
  <si>
    <t>https://podminky.urs.cz/item/CS_URS_2024_01/564851011</t>
  </si>
  <si>
    <t>"podkladní vrstva vjezdů ŠDa 0/32 tl. 150 mm" 23</t>
  </si>
  <si>
    <t>19</t>
  </si>
  <si>
    <t>564861111</t>
  </si>
  <si>
    <t>Podklad ze štěrkodrtě ŠD plochy přes 100 m2 tl 200 mm</t>
  </si>
  <si>
    <t>-1906615896</t>
  </si>
  <si>
    <t>Podklad ze štěrkodrti ŠD s rozprostřením a zhutněním plochy přes 100 m2, po zhutnění tl. 200 mm</t>
  </si>
  <si>
    <t>https://podminky.urs.cz/item/CS_URS_2024_01/564861111</t>
  </si>
  <si>
    <t>"podkladní vrstva rýhy kanalizace ze štěrkodrti ŠDa 0/32 tl. 200 mm" 281</t>
  </si>
  <si>
    <t>"podkladní vrstva lokální sanace vozovky ze štěrkodrti ŠDa 0/32 tl. 200 mm" 43</t>
  </si>
  <si>
    <t>20</t>
  </si>
  <si>
    <t>565155101</t>
  </si>
  <si>
    <t>Asfaltový beton vrstva podkladní ACP 16 (obalované kamenivo OKS) tl 70 mm š do 1,5 m</t>
  </si>
  <si>
    <t>1892873935</t>
  </si>
  <si>
    <t>Asfaltový beton vrstva podkladní ACP 16 (obalované kamenivo střednězrnné - OKS) s rozprostřením a zhutněním v pruhu šířky do 1,5 m, po zhutnění tl. 70 mm</t>
  </si>
  <si>
    <t>https://podminky.urs.cz/item/CS_URS_2024_01/565155101</t>
  </si>
  <si>
    <t xml:space="preserve">"rýha kanalizace, asfaltový beton ACP 16+  tl. 70 mm" 281</t>
  </si>
  <si>
    <t xml:space="preserve">"lokální sanace vozovky, asfaltový beton ACP 16+  tl. 70 mm" 43</t>
  </si>
  <si>
    <t>567122114</t>
  </si>
  <si>
    <t>Podklad ze směsi stmelené cementem SC C 8/10 (KSC I) tl 150 mm</t>
  </si>
  <si>
    <t>-806070550</t>
  </si>
  <si>
    <t>Podklad ze směsi stmelené cementem SC bez dilatačních spár, s rozprostřením a zhutněním SC C 8/10 (KSC I), po zhutnění tl. 150 mm</t>
  </si>
  <si>
    <t>https://podminky.urs.cz/item/CS_URS_2024_01/567122114</t>
  </si>
  <si>
    <t>"podkladní vrstva rýhy kanalizace ze směsi stmelené cementem SC C8/10 tl. 150 mm" 281</t>
  </si>
  <si>
    <t>"podkladní vrstva lokální sanace vozovky ze směsi stmelené cementem SC C8/10 tl. 150 mm" 43</t>
  </si>
  <si>
    <t>22</t>
  </si>
  <si>
    <t>569911131</t>
  </si>
  <si>
    <t>Zpevnění krajnic asfaltovým recyklátem tl 50 mm</t>
  </si>
  <si>
    <t>632405152</t>
  </si>
  <si>
    <t>Zpevnění krajnic nebo komunikací pro pěší s rozprostřením a zhutněním, po zhutnění asfaltovým recyklátem tl. 50 mm</t>
  </si>
  <si>
    <t>https://podminky.urs.cz/item/CS_URS_2024_01/569911131</t>
  </si>
  <si>
    <t>"nezpevněná krajnice z R-materiálu" 54</t>
  </si>
  <si>
    <t>23</t>
  </si>
  <si>
    <t>573191111</t>
  </si>
  <si>
    <t>Postřik infiltrační kationaktivní emulzí v množství 1 kg/m2</t>
  </si>
  <si>
    <t>585787988</t>
  </si>
  <si>
    <t>Postřik infiltrační kationaktivní emulzí v množství 1,00 kg/m2</t>
  </si>
  <si>
    <t>https://podminky.urs.cz/item/CS_URS_2024_01/573191111</t>
  </si>
  <si>
    <t>"infiltrační postřik 0,6 kg/m2" 324</t>
  </si>
  <si>
    <t>24</t>
  </si>
  <si>
    <t>573231106</t>
  </si>
  <si>
    <t>Postřik živičný spojovací ze silniční emulze v množství 0,30 kg/m2</t>
  </si>
  <si>
    <t>1204676271</t>
  </si>
  <si>
    <t>Postřik spojovací PS bez posypu kamenivem ze silniční emulze, v množství 0,30 kg/m2</t>
  </si>
  <si>
    <t>https://podminky.urs.cz/item/CS_URS_2024_01/573231106</t>
  </si>
  <si>
    <t>"spojovací postřik 0,3 kg/m2" 662</t>
  </si>
  <si>
    <t>25</t>
  </si>
  <si>
    <t>577144131</t>
  </si>
  <si>
    <t>Asfaltový beton vrstva obrusná ACO 11 (ABS) tl 50 mm š do 3 m z modifikovaného asfaltu</t>
  </si>
  <si>
    <t>964017686</t>
  </si>
  <si>
    <t>Asfaltový beton vrstva obrusná ACO 11 (ABS) s rozprostřením a se zhutněním z modifikovaného asfaltu v pruhu šířky přes do 1,5 do 3 m, po zhutnění tl. 50 mm</t>
  </si>
  <si>
    <t>https://podminky.urs.cz/item/CS_URS_2024_01/577144131</t>
  </si>
  <si>
    <t>"asfaltový beton ACO 11+ modifikovaný tl. 50 mm" 662</t>
  </si>
  <si>
    <t>26</t>
  </si>
  <si>
    <t>58942406</t>
  </si>
  <si>
    <t>beton asfaltový vrstva obrusná ACO 11+ pojivo asfalt 50/70</t>
  </si>
  <si>
    <t>1240815578</t>
  </si>
  <si>
    <t>"vyrovnání příčných a podélných nerovností asfaltobeton ACO 11+ modifikovaný" 65*0,05*2.4</t>
  </si>
  <si>
    <t>27</t>
  </si>
  <si>
    <t>581114113</t>
  </si>
  <si>
    <t>Kryt z betonu komunikace pro pěší tl 100 mm</t>
  </si>
  <si>
    <t>-826964421</t>
  </si>
  <si>
    <t>Kryt z prostého betonu komunikací pro pěší tl. 100 mm</t>
  </si>
  <si>
    <t>https://podminky.urs.cz/item/CS_URS_2024_01/581114113</t>
  </si>
  <si>
    <t>"kryt na vjezdu z prostého beton C20/25 XF3" 5</t>
  </si>
  <si>
    <t>28</t>
  </si>
  <si>
    <t>596811120</t>
  </si>
  <si>
    <t>Kladení betonové dlažby komunikací pro pěší do lože z kameniva velikosti do 0,09 m2 pl do 50 m2</t>
  </si>
  <si>
    <t>1425547060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</si>
  <si>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</si>
  <si>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https://podminky.urs.cz/item/CS_URS_2024_01/596811120</t>
  </si>
  <si>
    <t>"zpětné kladení dlaždic 30x30 vjezdů " 18</t>
  </si>
  <si>
    <t>Trubní vedení</t>
  </si>
  <si>
    <t>29</t>
  </si>
  <si>
    <t>899102211</t>
  </si>
  <si>
    <t>Demontáž poklopů litinových nebo ocelových včetně rámů hmotnosti přes 50 do 100 kg</t>
  </si>
  <si>
    <t>kus</t>
  </si>
  <si>
    <t>-1443984977</t>
  </si>
  <si>
    <t>Demontáž poklopů litinových a ocelových včetně rámů, hmotnosti jednotlivě přes 50 do 100 Kg</t>
  </si>
  <si>
    <t>https://podminky.urs.cz/item/CS_URS_2024_01/899102211</t>
  </si>
  <si>
    <t>"odstranění poklopu a rámu revizní šachty kanalizace" 6</t>
  </si>
  <si>
    <t>30</t>
  </si>
  <si>
    <t>899104112</t>
  </si>
  <si>
    <t>Osazení poklopů litinových, ocelových nebo železobetonových včetně rámů pro třídu zatížení D400, E600</t>
  </si>
  <si>
    <t>-136243162</t>
  </si>
  <si>
    <t>https://podminky.urs.cz/item/CS_URS_2024_01/899104112</t>
  </si>
  <si>
    <t>"osazení stávajícího poklopu a rámu reviní šachty kanalizace, včetně výškové úpravy" 6</t>
  </si>
  <si>
    <t>31</t>
  </si>
  <si>
    <t>899202211</t>
  </si>
  <si>
    <t>Demontáž mříží litinových včetně rámů hmotnosti přes 50 do 100 kg</t>
  </si>
  <si>
    <t>-404177561</t>
  </si>
  <si>
    <t>Demontáž mříží litinových včetně rámů, hmotnosti jednotlivě přes 50 do 100 Kg</t>
  </si>
  <si>
    <t>https://podminky.urs.cz/item/CS_URS_2024_01/899202211</t>
  </si>
  <si>
    <t>"odstranění mříží a rámů dešťových vpustí" 2</t>
  </si>
  <si>
    <t>32</t>
  </si>
  <si>
    <t>899204112</t>
  </si>
  <si>
    <t>Osazení mříží litinových včetně rámů a košů na bahno pro třídu zatížení D400, E600</t>
  </si>
  <si>
    <t>-579593292</t>
  </si>
  <si>
    <t>https://podminky.urs.cz/item/CS_URS_2024_01/899204112</t>
  </si>
  <si>
    <t>"osazení nových rámů a mříží dešťových vpustí, včetně výškové úpravy" 2</t>
  </si>
  <si>
    <t>33</t>
  </si>
  <si>
    <t>59224481</t>
  </si>
  <si>
    <t>mříž vtoková s rámem pro uliční vpusť 500x500, zatížení 40 tun</t>
  </si>
  <si>
    <t>1148579892</t>
  </si>
  <si>
    <t>"vtoková mříž s rámem litinová pro uliční vpust" 2</t>
  </si>
  <si>
    <t>34</t>
  </si>
  <si>
    <t>899401112</t>
  </si>
  <si>
    <t>Osazení poklopů litinových šoupátkových</t>
  </si>
  <si>
    <t>1212817281</t>
  </si>
  <si>
    <t>https://podminky.urs.cz/item/CS_URS_2024_01/899401112</t>
  </si>
  <si>
    <t>"výšková úprava krycího hrnce" 4</t>
  </si>
  <si>
    <t>35</t>
  </si>
  <si>
    <t>42291352</t>
  </si>
  <si>
    <t>poklop litinový šoupátkový pro zemní soupravy osazení do terénu a do vozovky</t>
  </si>
  <si>
    <t>-221248932</t>
  </si>
  <si>
    <t>Ostatní konstrukce a práce, bourání</t>
  </si>
  <si>
    <t>36</t>
  </si>
  <si>
    <t>919732221</t>
  </si>
  <si>
    <t>Styčná spára napojení nového živičného povrchu na stávající za tepla š 15 mm hl 25 mm bez prořezání</t>
  </si>
  <si>
    <t>12703933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</si>
  <si>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</si>
  <si>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https://podminky.urs.cz/item/CS_URS_2024_01/919732221</t>
  </si>
  <si>
    <t>"spára mezi novým a starým asf krytem" 10</t>
  </si>
  <si>
    <t>37</t>
  </si>
  <si>
    <t>919735111</t>
  </si>
  <si>
    <t>Řezání stávajícího živičného krytu hl do 50 mm</t>
  </si>
  <si>
    <t>1000452495</t>
  </si>
  <si>
    <t>Řezání stávajícího živičného krytu nebo podkladu hloubky do 50 mm</t>
  </si>
  <si>
    <t>https://podminky.urs.cz/item/CS_URS_2024_01/919735111</t>
  </si>
  <si>
    <t>"řezání asfaltového krytu" 10</t>
  </si>
  <si>
    <t>38</t>
  </si>
  <si>
    <t>919735122</t>
  </si>
  <si>
    <t>Řezání stávajícího betonového krytu hl přes 50 do 100 mm</t>
  </si>
  <si>
    <t>1448765892</t>
  </si>
  <si>
    <t>Řezání stávajícího betonového krytu nebo podkladu hloubky přes 50 do 100 mm</t>
  </si>
  <si>
    <t>https://podminky.urs.cz/item/CS_URS_2024_01/919735122</t>
  </si>
  <si>
    <t>"řezání betonového krytu vjezdů hloubky 100 mm" 8</t>
  </si>
  <si>
    <t>39</t>
  </si>
  <si>
    <t>938909311</t>
  </si>
  <si>
    <t>Čištění vozovek metením strojně podkladu nebo krytu betonového nebo živičného</t>
  </si>
  <si>
    <t>1524245077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</si>
  <si>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</si>
  <si>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https://podminky.urs.cz/item/CS_URS_2024_01/938909311</t>
  </si>
  <si>
    <t>"očičtění vozovky po frézování" 662</t>
  </si>
  <si>
    <t>40</t>
  </si>
  <si>
    <t>979054441</t>
  </si>
  <si>
    <t>Očištění vybouraných z desek nebo dlaždic s původním spárováním z kameniva těženého</t>
  </si>
  <si>
    <t>1156773646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</si>
  <si>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</si>
  <si>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https://podminky.urs.cz/item/CS_URS_2024_01/979054441</t>
  </si>
  <si>
    <t>"očištění dlaždic 30x30 na vjezdech před zpětnou pokládkou" 18</t>
  </si>
  <si>
    <t>997</t>
  </si>
  <si>
    <t>Přesun sutě</t>
  </si>
  <si>
    <t>41</t>
  </si>
  <si>
    <t>997211511</t>
  </si>
  <si>
    <t>Vodorovná doprava suti po suchu na vzdálenost do 1 km</t>
  </si>
  <si>
    <t>2013108267</t>
  </si>
  <si>
    <t>Vodorovná doprava suti nebo vybouraných hmot suti se složením a hrubým urovnáním, na vzdálenost do 1 km</t>
  </si>
  <si>
    <t>https://podminky.urs.cz/item/CS_URS_2024_01/997211511</t>
  </si>
  <si>
    <t>"Beton"</t>
  </si>
  <si>
    <t>"silniční obruba" 11*0.205</t>
  </si>
  <si>
    <t>"betonové vjezdy" 5*0,1*2,2</t>
  </si>
  <si>
    <t>Mezisoučet</t>
  </si>
  <si>
    <t>"Kamenivo"</t>
  </si>
  <si>
    <t>"konstrukce rýhy kanalizace" 281*0,37*2</t>
  </si>
  <si>
    <t>"konstrukce sanace vozovky" 43*0,37*2</t>
  </si>
  <si>
    <t>"konstrukce vjezdů" 23*0,25*2</t>
  </si>
  <si>
    <t>"odkop pro krajnici" 45*0,05*2</t>
  </si>
  <si>
    <t>"Asfalt"</t>
  </si>
  <si>
    <t>"frézování vozovky" 382*0,05*2,4</t>
  </si>
  <si>
    <t>"kryt rýhy kanalizace" 324*0,1*2,4</t>
  </si>
  <si>
    <t>42</t>
  </si>
  <si>
    <t>997211519</t>
  </si>
  <si>
    <t>Příplatek ZKD 1 km u vodorovné dopravy suti</t>
  </si>
  <si>
    <t>957604352</t>
  </si>
  <si>
    <t>Vodorovná doprava suti nebo vybouraných hmot suti se složením a hrubým urovnáním, na vzdálenost Příplatek k ceně za každý další započatý 1 km přes 1 km</t>
  </si>
  <si>
    <t>https://podminky.urs.cz/item/CS_URS_2024_01/997211519</t>
  </si>
  <si>
    <t>"dslší 9 km" 382,715*9</t>
  </si>
  <si>
    <t>43</t>
  </si>
  <si>
    <t>997221861</t>
  </si>
  <si>
    <t>Poplatek za uložení na recyklační skládce (skládkovné) stavebního odpadu z prostého betonu pod kódem 17 01 01</t>
  </si>
  <si>
    <t>1161988362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</si>
  <si>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</si>
  <si>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</si>
  <si>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3,355</t>
  </si>
  <si>
    <t>44</t>
  </si>
  <si>
    <t>997221873</t>
  </si>
  <si>
    <t>Poplatek za uložení na recyklační skládce (skládkovné) stavebního odpadu zeminy a kamení zatříděného do Katalogu odpadů pod kódem 17 05 04</t>
  </si>
  <si>
    <t>-1903644233</t>
  </si>
  <si>
    <t>https://podminky.urs.cz/item/CS_URS_2024_01/997221873</t>
  </si>
  <si>
    <t>255,76</t>
  </si>
  <si>
    <t>45</t>
  </si>
  <si>
    <t>997221875</t>
  </si>
  <si>
    <t>Poplatek za uložení na recyklační skládce (skládkovné) stavebního odpadu asfaltového bez obsahu dehtu zatříděného do Katalogu odpadů pod kódem 17 03 02</t>
  </si>
  <si>
    <t>-1275298720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</si>
  <si>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</si>
  <si>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</si>
  <si>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123,6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</si>
  <si>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</si>
  <si>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</si>
  <si>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</si>
  <si>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</si>
  <si>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</si>
  <si>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-638750763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</si>
  <si>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</si>
  <si>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</si>
  <si>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</si>
  <si>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</si>
  <si>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</si>
  <si>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</si>
  <si>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</si>
  <si>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</si>
  <si>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</si>
  <si>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</si>
  <si>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</si>
  <si>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</si>
  <si>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</si>
  <si>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</si>
  <si>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</si>
  <si>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</si>
  <si>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</si>
  <si>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1</t>
  </si>
  <si>
    <t>012303000</t>
  </si>
  <si>
    <t>Geodetické práce po výstavbě</t>
  </si>
  <si>
    <t>-853364386</t>
  </si>
  <si>
    <t>"zaměření stutečného provedení"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</si>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</sst>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1" TargetMode="External" /><Relationship Id="rId2" Type="http://schemas.openxmlformats.org/officeDocument/2006/relationships/hyperlink" Target="https://podminky.urs.cz/item/CS_URS_2024_01/113107130" TargetMode="External" /><Relationship Id="rId3" Type="http://schemas.openxmlformats.org/officeDocument/2006/relationships/hyperlink" Target="https://podminky.urs.cz/item/CS_URS_2024_01/113107224" TargetMode="External" /><Relationship Id="rId4" Type="http://schemas.openxmlformats.org/officeDocument/2006/relationships/hyperlink" Target="https://podminky.urs.cz/item/CS_URS_2024_01/113107321" TargetMode="External" /><Relationship Id="rId5" Type="http://schemas.openxmlformats.org/officeDocument/2006/relationships/hyperlink" Target="https://podminky.urs.cz/item/CS_URS_2024_01/113107323" TargetMode="External" /><Relationship Id="rId6" Type="http://schemas.openxmlformats.org/officeDocument/2006/relationships/hyperlink" Target="https://podminky.urs.cz/item/CS_URS_2024_01/113107342" TargetMode="External" /><Relationship Id="rId7" Type="http://schemas.openxmlformats.org/officeDocument/2006/relationships/hyperlink" Target="https://podminky.urs.cz/item/CS_URS_2024_01/113154363" TargetMode="External" /><Relationship Id="rId8" Type="http://schemas.openxmlformats.org/officeDocument/2006/relationships/hyperlink" Target="https://podminky.urs.cz/item/CS_URS_2024_01/113202111" TargetMode="External" /><Relationship Id="rId9" Type="http://schemas.openxmlformats.org/officeDocument/2006/relationships/hyperlink" Target="https://podminky.urs.cz/item/CS_URS_2024_01/122251101" TargetMode="External" /><Relationship Id="rId10" Type="http://schemas.openxmlformats.org/officeDocument/2006/relationships/hyperlink" Target="https://podminky.urs.cz/item/CS_URS_2024_01/162751117" TargetMode="External" /><Relationship Id="rId11" Type="http://schemas.openxmlformats.org/officeDocument/2006/relationships/hyperlink" Target="https://podminky.urs.cz/item/CS_URS_2024_01/171201231" TargetMode="External" /><Relationship Id="rId12" Type="http://schemas.openxmlformats.org/officeDocument/2006/relationships/hyperlink" Target="https://podminky.urs.cz/item/CS_URS_2024_01/171251201" TargetMode="External" /><Relationship Id="rId13" Type="http://schemas.openxmlformats.org/officeDocument/2006/relationships/hyperlink" Target="https://podminky.urs.cz/item/CS_URS_2024_01/181311103" TargetMode="External" /><Relationship Id="rId14" Type="http://schemas.openxmlformats.org/officeDocument/2006/relationships/hyperlink" Target="https://podminky.urs.cz/item/CS_URS_2024_01/181411131" TargetMode="External" /><Relationship Id="rId15" Type="http://schemas.openxmlformats.org/officeDocument/2006/relationships/hyperlink" Target="https://podminky.urs.cz/item/CS_URS_2024_01/181951112" TargetMode="External" /><Relationship Id="rId16" Type="http://schemas.openxmlformats.org/officeDocument/2006/relationships/hyperlink" Target="https://podminky.urs.cz/item/CS_URS_2024_01/564851011" TargetMode="External" /><Relationship Id="rId17" Type="http://schemas.openxmlformats.org/officeDocument/2006/relationships/hyperlink" Target="https://podminky.urs.cz/item/CS_URS_2024_01/564861111" TargetMode="External" /><Relationship Id="rId18" Type="http://schemas.openxmlformats.org/officeDocument/2006/relationships/hyperlink" Target="https://podminky.urs.cz/item/CS_URS_2024_01/565155101" TargetMode="External" /><Relationship Id="rId19" Type="http://schemas.openxmlformats.org/officeDocument/2006/relationships/hyperlink" Target="https://podminky.urs.cz/item/CS_URS_2024_01/567122114" TargetMode="External" /><Relationship Id="rId20" Type="http://schemas.openxmlformats.org/officeDocument/2006/relationships/hyperlink" Target="https://podminky.urs.cz/item/CS_URS_2024_01/569911131" TargetMode="External" /><Relationship Id="rId21" Type="http://schemas.openxmlformats.org/officeDocument/2006/relationships/hyperlink" Target="https://podminky.urs.cz/item/CS_URS_2024_01/573191111" TargetMode="External" /><Relationship Id="rId22" Type="http://schemas.openxmlformats.org/officeDocument/2006/relationships/hyperlink" Target="https://podminky.urs.cz/item/CS_URS_2024_01/573231106" TargetMode="External" /><Relationship Id="rId23" Type="http://schemas.openxmlformats.org/officeDocument/2006/relationships/hyperlink" Target="https://podminky.urs.cz/item/CS_URS_2024_01/577144131" TargetMode="External" /><Relationship Id="rId24" Type="http://schemas.openxmlformats.org/officeDocument/2006/relationships/hyperlink" Target="https://podminky.urs.cz/item/CS_URS_2024_01/581114113" TargetMode="External" /><Relationship Id="rId25" Type="http://schemas.openxmlformats.org/officeDocument/2006/relationships/hyperlink" Target="https://podminky.urs.cz/item/CS_URS_2024_01/596811120" TargetMode="External" /><Relationship Id="rId26" Type="http://schemas.openxmlformats.org/officeDocument/2006/relationships/hyperlink" Target="https://podminky.urs.cz/item/CS_URS_2024_01/899102211" TargetMode="External" /><Relationship Id="rId27" Type="http://schemas.openxmlformats.org/officeDocument/2006/relationships/hyperlink" Target="https://podminky.urs.cz/item/CS_URS_2024_01/899104112" TargetMode="External" /><Relationship Id="rId28" Type="http://schemas.openxmlformats.org/officeDocument/2006/relationships/hyperlink" Target="https://podminky.urs.cz/item/CS_URS_2024_01/899202211" TargetMode="External" /><Relationship Id="rId29" Type="http://schemas.openxmlformats.org/officeDocument/2006/relationships/hyperlink" Target="https://podminky.urs.cz/item/CS_URS_2024_01/899204112" TargetMode="External" /><Relationship Id="rId30" Type="http://schemas.openxmlformats.org/officeDocument/2006/relationships/hyperlink" Target="https://podminky.urs.cz/item/CS_URS_2024_01/899401112" TargetMode="External" /><Relationship Id="rId31" Type="http://schemas.openxmlformats.org/officeDocument/2006/relationships/hyperlink" Target="https://podminky.urs.cz/item/CS_URS_2024_01/919732221" TargetMode="External" /><Relationship Id="rId32" Type="http://schemas.openxmlformats.org/officeDocument/2006/relationships/hyperlink" Target="https://podminky.urs.cz/item/CS_URS_2024_01/919735111" TargetMode="External" /><Relationship Id="rId33" Type="http://schemas.openxmlformats.org/officeDocument/2006/relationships/hyperlink" Target="https://podminky.urs.cz/item/CS_URS_2024_01/919735122" TargetMode="External" /><Relationship Id="rId34" Type="http://schemas.openxmlformats.org/officeDocument/2006/relationships/hyperlink" Target="https://podminky.urs.cz/item/CS_URS_2024_01/938909311" TargetMode="External" /><Relationship Id="rId35" Type="http://schemas.openxmlformats.org/officeDocument/2006/relationships/hyperlink" Target="https://podminky.urs.cz/item/CS_URS_2024_01/979054441" TargetMode="External" /><Relationship Id="rId36" Type="http://schemas.openxmlformats.org/officeDocument/2006/relationships/hyperlink" Target="https://podminky.urs.cz/item/CS_URS_2024_01/997211511" TargetMode="External" /><Relationship Id="rId37" Type="http://schemas.openxmlformats.org/officeDocument/2006/relationships/hyperlink" Target="https://podminky.urs.cz/item/CS_URS_2024_01/997211519" TargetMode="External" /><Relationship Id="rId38" Type="http://schemas.openxmlformats.org/officeDocument/2006/relationships/hyperlink" Target="https://podminky.urs.cz/item/CS_URS_2024_01/997221861" TargetMode="External" /><Relationship Id="rId39" Type="http://schemas.openxmlformats.org/officeDocument/2006/relationships/hyperlink" Target="https://podminky.urs.cz/item/CS_URS_2024_01/997221873" TargetMode="External" /><Relationship Id="rId40" Type="http://schemas.openxmlformats.org/officeDocument/2006/relationships/hyperlink" Target="https://podminky.urs.cz/item/CS_URS_2024_01/997221875" TargetMode="External" /><Relationship Id="rId41" Type="http://schemas.openxmlformats.org/officeDocument/2006/relationships/hyperlink" Target="https://podminky.urs.cz/item/CS_URS_2024_01/99822511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019-24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 - ul. Říční, komunikace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27. 4. 2024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bořek Zvědělík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Komunikace'!J30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'SO 101 - Komunikace'!P123</f>
        <v>0</v>
      </c>
      <c r="AV95" s="129">
        <f>'SO 101 - Komunikace'!J33</f>
        <v>0</v>
      </c>
      <c r="AW95" s="129">
        <f>'SO 101 - Komunikace'!J34</f>
        <v>0</v>
      </c>
      <c r="AX95" s="129">
        <f>'SO 101 - Komunikace'!J35</f>
        <v>0</v>
      </c>
      <c r="AY95" s="129">
        <f>'SO 101 - Komunikace'!J36</f>
        <v>0</v>
      </c>
      <c r="AZ95" s="129">
        <f>'SO 101 - Komunikace'!F33</f>
        <v>0</v>
      </c>
      <c r="BA95" s="129">
        <f>'SO 101 - Komunikace'!F34</f>
        <v>0</v>
      </c>
      <c r="BB95" s="129">
        <f>'SO 101 - Komunikace'!F35</f>
        <v>0</v>
      </c>
      <c r="BC95" s="129">
        <f>'SO 101 - Komunikace'!F36</f>
        <v>0</v>
      </c>
      <c r="BD95" s="131">
        <f>'SO 101 - Komunikace'!F37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19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33">
        <v>0</v>
      </c>
      <c r="AT96" s="134">
        <f>ROUND(SUM(AV96:AW96),2)</f>
        <v>0</v>
      </c>
      <c r="AU96" s="135">
        <f>'VRN - Vedlejší rozpočtové...'!P120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92</v>
      </c>
      <c r="CM96" s="132" t="s">
        <v>88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kidXFiSBDVx1YRmYa0fmPmBv8jDPPpAZ42bw3sFkd4Hczgx3ciJrPyoowDeNk+3hv68TevUZbG63r+leQiHsVQ==" hashValue="pFubtJHKuCZAyXotwLPEGYnlxz1rsMz3FJelS8gPlQmhJ7qFOsVAnkPaVZx6Bw5KC/eUWexlRIfHtF5gGwQxk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Komunikace'!C2" display="/"/>
    <hyperlink ref="A9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Říční, komunikace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27. 4. 2024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ROUND((SUM(BE123:BE331)),  2)</f>
        <v>0</v>
      </c>
      <c r="G33" s="39"/>
      <c r="H33" s="39"/>
      <c r="I33" s="156">
        <v>0.20999999999999999</v>
      </c>
      <c r="J33" s="155">
        <f>ROUND(((SUM(BE123:BE331))*I33),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ROUND((SUM(BF123:BF331)),  2)</f>
        <v>0</v>
      </c>
      <c r="G34" s="39"/>
      <c r="H34" s="39"/>
      <c r="I34" s="156">
        <v>0.12</v>
      </c>
      <c r="J34" s="155">
        <f>ROUND(((SUM(BF123:BF331))*I34),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ROUND((SUM(BG123:BG331)),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ROUND((SUM(BH123:BH331)),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ROUND((SUM(BI123:BI331)),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Říční, komunikace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101 -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27. 4. 2024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hidden="1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J196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104</v>
      </c>
      <c r="E100" s="189"/>
      <c r="F100" s="189"/>
      <c r="G100" s="189"/>
      <c r="H100" s="189"/>
      <c r="I100" s="189"/>
      <c r="J100" s="190">
        <f>J246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105</v>
      </c>
      <c r="E101" s="189"/>
      <c r="F101" s="189"/>
      <c r="G101" s="189"/>
      <c r="H101" s="189"/>
      <c r="I101" s="189"/>
      <c r="J101" s="190">
        <f>J272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106</v>
      </c>
      <c r="E102" s="189"/>
      <c r="F102" s="189"/>
      <c r="G102" s="189"/>
      <c r="H102" s="189"/>
      <c r="I102" s="189"/>
      <c r="J102" s="190">
        <f>J293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107</v>
      </c>
      <c r="E103" s="189"/>
      <c r="F103" s="189"/>
      <c r="G103" s="189"/>
      <c r="H103" s="189"/>
      <c r="I103" s="189"/>
      <c r="J103" s="190">
        <f>J328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108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Břeclav - ul. Říční, komunikace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101 - Komunikace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22</v>
      </c>
      <c r="D117" s="41"/>
      <c r="E117" s="41"/>
      <c r="F117" s="28" t="str">
        <f>F12</f>
        <v>Břeclav</v>
      </c>
      <c r="G117" s="41"/>
      <c r="H117" s="41"/>
      <c r="I117" s="33" t="s">
        <v>24</v>
      </c>
      <c r="J117" s="80" t="str">
        <f>IF(J12="","",J12)</f>
        <v>27. 4. 2024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26</v>
      </c>
      <c r="D119" s="41"/>
      <c r="E119" s="41"/>
      <c r="F119" s="28" t="str">
        <f>E15</f>
        <v>Město Břeclav</v>
      </c>
      <c r="G119" s="41"/>
      <c r="H119" s="41"/>
      <c r="I119" s="33" t="s">
        <v>32</v>
      </c>
      <c r="J119" s="37" t="str">
        <f>E21</f>
        <v>Ing. bořek Zvědělík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>Ing. Bořek Zvědělík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109</v>
      </c>
      <c r="D122" s="195" t="s">
        <v>63</v>
      </c>
      <c r="E122" s="195" t="s">
        <v>59</v>
      </c>
      <c r="F122" s="195" t="s">
        <v>60</v>
      </c>
      <c r="G122" s="195" t="s">
        <v>110</v>
      </c>
      <c r="H122" s="195" t="s">
        <v>111</v>
      </c>
      <c r="I122" s="195" t="s">
        <v>112</v>
      </c>
      <c r="J122" s="195" t="s">
        <v>98</v>
      </c>
      <c r="K122" s="196" t="s">
        <v>113</v>
      </c>
      <c r="L122" s="197"/>
      <c r="M122" s="101" t="s">
        <v>1</v>
      </c>
      <c r="N122" s="102" t="s">
        <v>42</v>
      </c>
      <c r="O122" s="102" t="s">
        <v>114</v>
      </c>
      <c r="P122" s="102" t="s">
        <v>115</v>
      </c>
      <c r="Q122" s="102" t="s">
        <v>116</v>
      </c>
      <c r="R122" s="102" t="s">
        <v>117</v>
      </c>
      <c r="S122" s="102" t="s">
        <v>118</v>
      </c>
      <c r="T122" s="103" t="s">
        <v>119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120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29.495995000000001</v>
      </c>
      <c r="S123" s="105"/>
      <c r="T123" s="201">
        <f>T124</f>
        <v>342.98499999999996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100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77</v>
      </c>
      <c r="E124" s="206" t="s">
        <v>121</v>
      </c>
      <c r="F124" s="206" t="s">
        <v>122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P125+P196+P246+P272+P293+P328</f>
        <v>0</v>
      </c>
      <c r="Q124" s="211"/>
      <c r="R124" s="212">
        <f>R125+R196+R246+R272+R293+R328</f>
        <v>29.495995000000001</v>
      </c>
      <c r="S124" s="211"/>
      <c r="T124" s="213">
        <f>T125+T196+T246+T272+T293+T328</f>
        <v>342.98499999999996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86</v>
      </c>
      <c r="AT124" s="215" t="s">
        <v>77</v>
      </c>
      <c r="AU124" s="215" t="s">
        <v>78</v>
      </c>
      <c r="AY124" s="214" t="s">
        <v>123</v>
      </c>
      <c r="BK124" s="216">
        <f>BK125+BK196+BK246+BK272+BK293+BK328</f>
        <v>0</v>
      </c>
    </row>
    <row r="125" s="12" customFormat="1" ht="22.8" customHeight="1">
      <c r="A125" s="12"/>
      <c r="B125" s="203"/>
      <c r="C125" s="204"/>
      <c r="D125" s="205" t="s">
        <v>77</v>
      </c>
      <c r="E125" s="217" t="s">
        <v>86</v>
      </c>
      <c r="F125" s="217" t="s">
        <v>124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SUM(P126:P195)</f>
        <v>0</v>
      </c>
      <c r="Q125" s="211"/>
      <c r="R125" s="212">
        <f>SUM(R126:R195)</f>
        <v>12.635955000000001</v>
      </c>
      <c r="S125" s="211"/>
      <c r="T125" s="213">
        <f>SUM(T126:T195)</f>
        <v>328.94499999999994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86</v>
      </c>
      <c r="AY125" s="214" t="s">
        <v>123</v>
      </c>
      <c r="BK125" s="216">
        <f>SUM(BK126:BK195)</f>
        <v>0</v>
      </c>
    </row>
    <row r="126" s="2" customFormat="1" ht="16.5" customHeight="1">
      <c r="A126" s="39"/>
      <c r="B126" s="40"/>
      <c r="C126" s="219" t="s">
        <v>86</v>
      </c>
      <c r="D126" s="219" t="s">
        <v>125</v>
      </c>
      <c r="E126" s="220" t="s">
        <v>126</v>
      </c>
      <c r="F126" s="221" t="s">
        <v>127</v>
      </c>
      <c r="G126" s="222" t="s">
        <v>128</v>
      </c>
      <c r="H126" s="223">
        <v>18</v>
      </c>
      <c r="I126" s="224"/>
      <c r="J126" s="225">
        <f>ROUND(I126*H126,2)</f>
        <v>0</v>
      </c>
      <c r="K126" s="221" t="s">
        <v>129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0.255</v>
      </c>
      <c r="T126" s="229">
        <f>S126*H126</f>
        <v>4.5899999999999999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130</v>
      </c>
      <c r="AT126" s="230" t="s">
        <v>125</v>
      </c>
      <c r="AU126" s="230" t="s">
        <v>88</v>
      </c>
      <c r="AY126" s="18" t="s">
        <v>123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130</v>
      </c>
      <c r="BM126" s="230" t="s">
        <v>131</v>
      </c>
    </row>
    <row r="127" s="2" customFormat="1">
      <c r="A127" s="39"/>
      <c r="B127" s="40"/>
      <c r="C127" s="41"/>
      <c r="D127" s="232" t="s">
        <v>132</v>
      </c>
      <c r="E127" s="41"/>
      <c r="F127" s="233" t="s">
        <v>133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132</v>
      </c>
      <c r="AU127" s="18" t="s">
        <v>88</v>
      </c>
    </row>
    <row r="128" s="2" customFormat="1">
      <c r="A128" s="39"/>
      <c r="B128" s="40"/>
      <c r="C128" s="41"/>
      <c r="D128" s="237" t="s">
        <v>134</v>
      </c>
      <c r="E128" s="41"/>
      <c r="F128" s="238" t="s">
        <v>135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88</v>
      </c>
    </row>
    <row r="129" s="13" customFormat="1">
      <c r="A129" s="13"/>
      <c r="B129" s="239"/>
      <c r="C129" s="240"/>
      <c r="D129" s="232" t="s">
        <v>136</v>
      </c>
      <c r="E129" s="241" t="s">
        <v>1</v>
      </c>
      <c r="F129" s="242" t="s">
        <v>137</v>
      </c>
      <c r="G129" s="240"/>
      <c r="H129" s="243">
        <v>18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136</v>
      </c>
      <c r="AU129" s="249" t="s">
        <v>88</v>
      </c>
      <c r="AV129" s="13" t="s">
        <v>88</v>
      </c>
      <c r="AW129" s="13" t="s">
        <v>34</v>
      </c>
      <c r="AX129" s="13" t="s">
        <v>86</v>
      </c>
      <c r="AY129" s="249" t="s">
        <v>123</v>
      </c>
    </row>
    <row r="130" s="2" customFormat="1" ht="16.5" customHeight="1">
      <c r="A130" s="39"/>
      <c r="B130" s="40"/>
      <c r="C130" s="219" t="s">
        <v>88</v>
      </c>
      <c r="D130" s="219" t="s">
        <v>125</v>
      </c>
      <c r="E130" s="220" t="s">
        <v>138</v>
      </c>
      <c r="F130" s="221" t="s">
        <v>139</v>
      </c>
      <c r="G130" s="222" t="s">
        <v>128</v>
      </c>
      <c r="H130" s="223">
        <v>5</v>
      </c>
      <c r="I130" s="224"/>
      <c r="J130" s="225">
        <f>ROUND(I130*H130,2)</f>
        <v>0</v>
      </c>
      <c r="K130" s="221" t="s">
        <v>129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0.23999999999999999</v>
      </c>
      <c r="T130" s="229">
        <f>S130*H130</f>
        <v>1.2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130</v>
      </c>
      <c r="AT130" s="230" t="s">
        <v>125</v>
      </c>
      <c r="AU130" s="230" t="s">
        <v>88</v>
      </c>
      <c r="AY130" s="18" t="s">
        <v>123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130</v>
      </c>
      <c r="BM130" s="230" t="s">
        <v>140</v>
      </c>
    </row>
    <row r="131" s="2" customFormat="1">
      <c r="A131" s="39"/>
      <c r="B131" s="40"/>
      <c r="C131" s="41"/>
      <c r="D131" s="232" t="s">
        <v>132</v>
      </c>
      <c r="E131" s="41"/>
      <c r="F131" s="233" t="s">
        <v>141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132</v>
      </c>
      <c r="AU131" s="18" t="s">
        <v>88</v>
      </c>
    </row>
    <row r="132" s="2" customFormat="1">
      <c r="A132" s="39"/>
      <c r="B132" s="40"/>
      <c r="C132" s="41"/>
      <c r="D132" s="237" t="s">
        <v>134</v>
      </c>
      <c r="E132" s="41"/>
      <c r="F132" s="238" t="s">
        <v>142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134</v>
      </c>
      <c r="AU132" s="18" t="s">
        <v>88</v>
      </c>
    </row>
    <row r="133" s="13" customFormat="1">
      <c r="A133" s="13"/>
      <c r="B133" s="239"/>
      <c r="C133" s="240"/>
      <c r="D133" s="232" t="s">
        <v>136</v>
      </c>
      <c r="E133" s="241" t="s">
        <v>1</v>
      </c>
      <c r="F133" s="242" t="s">
        <v>143</v>
      </c>
      <c r="G133" s="240"/>
      <c r="H133" s="243">
        <v>5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136</v>
      </c>
      <c r="AU133" s="249" t="s">
        <v>88</v>
      </c>
      <c r="AV133" s="13" t="s">
        <v>88</v>
      </c>
      <c r="AW133" s="13" t="s">
        <v>34</v>
      </c>
      <c r="AX133" s="13" t="s">
        <v>86</v>
      </c>
      <c r="AY133" s="249" t="s">
        <v>123</v>
      </c>
    </row>
    <row r="134" s="2" customFormat="1" ht="16.5" customHeight="1">
      <c r="A134" s="39"/>
      <c r="B134" s="40"/>
      <c r="C134" s="219" t="s">
        <v>144</v>
      </c>
      <c r="D134" s="219" t="s">
        <v>125</v>
      </c>
      <c r="E134" s="220" t="s">
        <v>145</v>
      </c>
      <c r="F134" s="221" t="s">
        <v>146</v>
      </c>
      <c r="G134" s="222" t="s">
        <v>128</v>
      </c>
      <c r="H134" s="223">
        <v>324</v>
      </c>
      <c r="I134" s="224"/>
      <c r="J134" s="225">
        <f>ROUND(I134*H134,2)</f>
        <v>0</v>
      </c>
      <c r="K134" s="221" t="s">
        <v>129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0.57999999999999996</v>
      </c>
      <c r="T134" s="229">
        <f>S134*H134</f>
        <v>187.91999999999999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130</v>
      </c>
      <c r="AT134" s="230" t="s">
        <v>125</v>
      </c>
      <c r="AU134" s="230" t="s">
        <v>88</v>
      </c>
      <c r="AY134" s="18" t="s">
        <v>123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130</v>
      </c>
      <c r="BM134" s="230" t="s">
        <v>147</v>
      </c>
    </row>
    <row r="135" s="2" customFormat="1">
      <c r="A135" s="39"/>
      <c r="B135" s="40"/>
      <c r="C135" s="41"/>
      <c r="D135" s="232" t="s">
        <v>132</v>
      </c>
      <c r="E135" s="41"/>
      <c r="F135" s="233" t="s">
        <v>148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132</v>
      </c>
      <c r="AU135" s="18" t="s">
        <v>88</v>
      </c>
    </row>
    <row r="136" s="2" customFormat="1">
      <c r="A136" s="39"/>
      <c r="B136" s="40"/>
      <c r="C136" s="41"/>
      <c r="D136" s="237" t="s">
        <v>134</v>
      </c>
      <c r="E136" s="41"/>
      <c r="F136" s="238" t="s">
        <v>149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134</v>
      </c>
      <c r="AU136" s="18" t="s">
        <v>88</v>
      </c>
    </row>
    <row r="137" s="13" customFormat="1">
      <c r="A137" s="13"/>
      <c r="B137" s="239"/>
      <c r="C137" s="240"/>
      <c r="D137" s="232" t="s">
        <v>136</v>
      </c>
      <c r="E137" s="241" t="s">
        <v>1</v>
      </c>
      <c r="F137" s="242" t="s">
        <v>150</v>
      </c>
      <c r="G137" s="240"/>
      <c r="H137" s="243">
        <v>281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136</v>
      </c>
      <c r="AU137" s="249" t="s">
        <v>88</v>
      </c>
      <c r="AV137" s="13" t="s">
        <v>88</v>
      </c>
      <c r="AW137" s="13" t="s">
        <v>34</v>
      </c>
      <c r="AX137" s="13" t="s">
        <v>78</v>
      </c>
      <c r="AY137" s="249" t="s">
        <v>123</v>
      </c>
    </row>
    <row r="138" s="13" customFormat="1">
      <c r="A138" s="13"/>
      <c r="B138" s="239"/>
      <c r="C138" s="240"/>
      <c r="D138" s="232" t="s">
        <v>136</v>
      </c>
      <c r="E138" s="241" t="s">
        <v>1</v>
      </c>
      <c r="F138" s="242" t="s">
        <v>151</v>
      </c>
      <c r="G138" s="240"/>
      <c r="H138" s="243">
        <v>43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136</v>
      </c>
      <c r="AU138" s="249" t="s">
        <v>88</v>
      </c>
      <c r="AV138" s="13" t="s">
        <v>88</v>
      </c>
      <c r="AW138" s="13" t="s">
        <v>34</v>
      </c>
      <c r="AX138" s="13" t="s">
        <v>78</v>
      </c>
      <c r="AY138" s="249" t="s">
        <v>123</v>
      </c>
    </row>
    <row r="139" s="14" customFormat="1">
      <c r="A139" s="14"/>
      <c r="B139" s="250"/>
      <c r="C139" s="251"/>
      <c r="D139" s="232" t="s">
        <v>136</v>
      </c>
      <c r="E139" s="252" t="s">
        <v>1</v>
      </c>
      <c r="F139" s="253" t="s">
        <v>152</v>
      </c>
      <c r="G139" s="251"/>
      <c r="H139" s="254">
        <v>324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136</v>
      </c>
      <c r="AU139" s="260" t="s">
        <v>88</v>
      </c>
      <c r="AV139" s="14" t="s">
        <v>130</v>
      </c>
      <c r="AW139" s="14" t="s">
        <v>34</v>
      </c>
      <c r="AX139" s="14" t="s">
        <v>86</v>
      </c>
      <c r="AY139" s="260" t="s">
        <v>123</v>
      </c>
    </row>
    <row r="140" s="2" customFormat="1" ht="16.5" customHeight="1">
      <c r="A140" s="39"/>
      <c r="B140" s="40"/>
      <c r="C140" s="219" t="s">
        <v>130</v>
      </c>
      <c r="D140" s="219" t="s">
        <v>125</v>
      </c>
      <c r="E140" s="220" t="s">
        <v>153</v>
      </c>
      <c r="F140" s="221" t="s">
        <v>154</v>
      </c>
      <c r="G140" s="222" t="s">
        <v>128</v>
      </c>
      <c r="H140" s="223">
        <v>45</v>
      </c>
      <c r="I140" s="224"/>
      <c r="J140" s="225">
        <f>ROUND(I140*H140,2)</f>
        <v>0</v>
      </c>
      <c r="K140" s="221" t="s">
        <v>129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0.17000000000000001</v>
      </c>
      <c r="T140" s="229">
        <f>S140*H140</f>
        <v>7.6500000000000004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130</v>
      </c>
      <c r="AT140" s="230" t="s">
        <v>125</v>
      </c>
      <c r="AU140" s="230" t="s">
        <v>88</v>
      </c>
      <c r="AY140" s="18" t="s">
        <v>123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130</v>
      </c>
      <c r="BM140" s="230" t="s">
        <v>155</v>
      </c>
    </row>
    <row r="141" s="2" customFormat="1">
      <c r="A141" s="39"/>
      <c r="B141" s="40"/>
      <c r="C141" s="41"/>
      <c r="D141" s="232" t="s">
        <v>132</v>
      </c>
      <c r="E141" s="41"/>
      <c r="F141" s="233" t="s">
        <v>156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132</v>
      </c>
      <c r="AU141" s="18" t="s">
        <v>88</v>
      </c>
    </row>
    <row r="142" s="2" customFormat="1">
      <c r="A142" s="39"/>
      <c r="B142" s="40"/>
      <c r="C142" s="41"/>
      <c r="D142" s="237" t="s">
        <v>134</v>
      </c>
      <c r="E142" s="41"/>
      <c r="F142" s="238" t="s">
        <v>157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88</v>
      </c>
    </row>
    <row r="143" s="13" customFormat="1">
      <c r="A143" s="13"/>
      <c r="B143" s="239"/>
      <c r="C143" s="240"/>
      <c r="D143" s="232" t="s">
        <v>136</v>
      </c>
      <c r="E143" s="241" t="s">
        <v>1</v>
      </c>
      <c r="F143" s="242" t="s">
        <v>158</v>
      </c>
      <c r="G143" s="240"/>
      <c r="H143" s="243">
        <v>45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136</v>
      </c>
      <c r="AU143" s="249" t="s">
        <v>88</v>
      </c>
      <c r="AV143" s="13" t="s">
        <v>88</v>
      </c>
      <c r="AW143" s="13" t="s">
        <v>34</v>
      </c>
      <c r="AX143" s="13" t="s">
        <v>86</v>
      </c>
      <c r="AY143" s="249" t="s">
        <v>123</v>
      </c>
    </row>
    <row r="144" s="2" customFormat="1" ht="16.5" customHeight="1">
      <c r="A144" s="39"/>
      <c r="B144" s="40"/>
      <c r="C144" s="219" t="s">
        <v>159</v>
      </c>
      <c r="D144" s="219" t="s">
        <v>125</v>
      </c>
      <c r="E144" s="220" t="s">
        <v>160</v>
      </c>
      <c r="F144" s="221" t="s">
        <v>161</v>
      </c>
      <c r="G144" s="222" t="s">
        <v>128</v>
      </c>
      <c r="H144" s="223">
        <v>23</v>
      </c>
      <c r="I144" s="224"/>
      <c r="J144" s="225">
        <f>ROUND(I144*H144,2)</f>
        <v>0</v>
      </c>
      <c r="K144" s="221" t="s">
        <v>129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0.44</v>
      </c>
      <c r="T144" s="229">
        <f>S144*H144</f>
        <v>10.119999999999999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130</v>
      </c>
      <c r="AT144" s="230" t="s">
        <v>125</v>
      </c>
      <c r="AU144" s="230" t="s">
        <v>88</v>
      </c>
      <c r="AY144" s="18" t="s">
        <v>123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130</v>
      </c>
      <c r="BM144" s="230" t="s">
        <v>162</v>
      </c>
    </row>
    <row r="145" s="2" customFormat="1">
      <c r="A145" s="39"/>
      <c r="B145" s="40"/>
      <c r="C145" s="41"/>
      <c r="D145" s="232" t="s">
        <v>132</v>
      </c>
      <c r="E145" s="41"/>
      <c r="F145" s="233" t="s">
        <v>163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132</v>
      </c>
      <c r="AU145" s="18" t="s">
        <v>88</v>
      </c>
    </row>
    <row r="146" s="2" customFormat="1">
      <c r="A146" s="39"/>
      <c r="B146" s="40"/>
      <c r="C146" s="41"/>
      <c r="D146" s="237" t="s">
        <v>134</v>
      </c>
      <c r="E146" s="41"/>
      <c r="F146" s="238" t="s">
        <v>164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88</v>
      </c>
    </row>
    <row r="147" s="13" customFormat="1">
      <c r="A147" s="13"/>
      <c r="B147" s="239"/>
      <c r="C147" s="240"/>
      <c r="D147" s="232" t="s">
        <v>136</v>
      </c>
      <c r="E147" s="241" t="s">
        <v>1</v>
      </c>
      <c r="F147" s="242" t="s">
        <v>165</v>
      </c>
      <c r="G147" s="240"/>
      <c r="H147" s="243">
        <v>23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136</v>
      </c>
      <c r="AU147" s="249" t="s">
        <v>88</v>
      </c>
      <c r="AV147" s="13" t="s">
        <v>88</v>
      </c>
      <c r="AW147" s="13" t="s">
        <v>34</v>
      </c>
      <c r="AX147" s="13" t="s">
        <v>86</v>
      </c>
      <c r="AY147" s="249" t="s">
        <v>123</v>
      </c>
    </row>
    <row r="148" s="2" customFormat="1" ht="16.5" customHeight="1">
      <c r="A148" s="39"/>
      <c r="B148" s="40"/>
      <c r="C148" s="219" t="s">
        <v>166</v>
      </c>
      <c r="D148" s="219" t="s">
        <v>125</v>
      </c>
      <c r="E148" s="220" t="s">
        <v>167</v>
      </c>
      <c r="F148" s="221" t="s">
        <v>168</v>
      </c>
      <c r="G148" s="222" t="s">
        <v>128</v>
      </c>
      <c r="H148" s="223">
        <v>324</v>
      </c>
      <c r="I148" s="224"/>
      <c r="J148" s="225">
        <f>ROUND(I148*H148,2)</f>
        <v>0</v>
      </c>
      <c r="K148" s="221" t="s">
        <v>129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0.22</v>
      </c>
      <c r="T148" s="229">
        <f>S148*H148</f>
        <v>71.280000000000001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130</v>
      </c>
      <c r="AT148" s="230" t="s">
        <v>125</v>
      </c>
      <c r="AU148" s="230" t="s">
        <v>88</v>
      </c>
      <c r="AY148" s="18" t="s">
        <v>123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130</v>
      </c>
      <c r="BM148" s="230" t="s">
        <v>169</v>
      </c>
    </row>
    <row r="149" s="2" customFormat="1">
      <c r="A149" s="39"/>
      <c r="B149" s="40"/>
      <c r="C149" s="41"/>
      <c r="D149" s="232" t="s">
        <v>132</v>
      </c>
      <c r="E149" s="41"/>
      <c r="F149" s="233" t="s">
        <v>170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132</v>
      </c>
      <c r="AU149" s="18" t="s">
        <v>88</v>
      </c>
    </row>
    <row r="150" s="2" customFormat="1">
      <c r="A150" s="39"/>
      <c r="B150" s="40"/>
      <c r="C150" s="41"/>
      <c r="D150" s="237" t="s">
        <v>134</v>
      </c>
      <c r="E150" s="41"/>
      <c r="F150" s="238" t="s">
        <v>171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134</v>
      </c>
      <c r="AU150" s="18" t="s">
        <v>88</v>
      </c>
    </row>
    <row r="151" s="13" customFormat="1">
      <c r="A151" s="13"/>
      <c r="B151" s="239"/>
      <c r="C151" s="240"/>
      <c r="D151" s="232" t="s">
        <v>136</v>
      </c>
      <c r="E151" s="241" t="s">
        <v>1</v>
      </c>
      <c r="F151" s="242" t="s">
        <v>172</v>
      </c>
      <c r="G151" s="240"/>
      <c r="H151" s="243">
        <v>281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136</v>
      </c>
      <c r="AU151" s="249" t="s">
        <v>88</v>
      </c>
      <c r="AV151" s="13" t="s">
        <v>88</v>
      </c>
      <c r="AW151" s="13" t="s">
        <v>34</v>
      </c>
      <c r="AX151" s="13" t="s">
        <v>78</v>
      </c>
      <c r="AY151" s="249" t="s">
        <v>123</v>
      </c>
    </row>
    <row r="152" s="13" customFormat="1">
      <c r="A152" s="13"/>
      <c r="B152" s="239"/>
      <c r="C152" s="240"/>
      <c r="D152" s="232" t="s">
        <v>136</v>
      </c>
      <c r="E152" s="241" t="s">
        <v>1</v>
      </c>
      <c r="F152" s="242" t="s">
        <v>173</v>
      </c>
      <c r="G152" s="240"/>
      <c r="H152" s="243">
        <v>43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136</v>
      </c>
      <c r="AU152" s="249" t="s">
        <v>88</v>
      </c>
      <c r="AV152" s="13" t="s">
        <v>88</v>
      </c>
      <c r="AW152" s="13" t="s">
        <v>34</v>
      </c>
      <c r="AX152" s="13" t="s">
        <v>78</v>
      </c>
      <c r="AY152" s="249" t="s">
        <v>123</v>
      </c>
    </row>
    <row r="153" s="14" customFormat="1">
      <c r="A153" s="14"/>
      <c r="B153" s="250"/>
      <c r="C153" s="251"/>
      <c r="D153" s="232" t="s">
        <v>136</v>
      </c>
      <c r="E153" s="252" t="s">
        <v>1</v>
      </c>
      <c r="F153" s="253" t="s">
        <v>152</v>
      </c>
      <c r="G153" s="251"/>
      <c r="H153" s="254">
        <v>324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136</v>
      </c>
      <c r="AU153" s="260" t="s">
        <v>88</v>
      </c>
      <c r="AV153" s="14" t="s">
        <v>130</v>
      </c>
      <c r="AW153" s="14" t="s">
        <v>34</v>
      </c>
      <c r="AX153" s="14" t="s">
        <v>86</v>
      </c>
      <c r="AY153" s="260" t="s">
        <v>123</v>
      </c>
    </row>
    <row r="154" s="2" customFormat="1" ht="21.75" customHeight="1">
      <c r="A154" s="39"/>
      <c r="B154" s="40"/>
      <c r="C154" s="219" t="s">
        <v>174</v>
      </c>
      <c r="D154" s="219" t="s">
        <v>125</v>
      </c>
      <c r="E154" s="220" t="s">
        <v>175</v>
      </c>
      <c r="F154" s="221" t="s">
        <v>176</v>
      </c>
      <c r="G154" s="222" t="s">
        <v>128</v>
      </c>
      <c r="H154" s="223">
        <v>382</v>
      </c>
      <c r="I154" s="224"/>
      <c r="J154" s="225">
        <f>ROUND(I154*H154,2)</f>
        <v>0</v>
      </c>
      <c r="K154" s="221" t="s">
        <v>129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9.0000000000000006E-05</v>
      </c>
      <c r="R154" s="228">
        <f>Q154*H154</f>
        <v>0.034380000000000001</v>
      </c>
      <c r="S154" s="228">
        <v>0.11500000000000001</v>
      </c>
      <c r="T154" s="229">
        <f>S154*H154</f>
        <v>43.93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130</v>
      </c>
      <c r="AT154" s="230" t="s">
        <v>125</v>
      </c>
      <c r="AU154" s="230" t="s">
        <v>88</v>
      </c>
      <c r="AY154" s="18" t="s">
        <v>123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130</v>
      </c>
      <c r="BM154" s="230" t="s">
        <v>177</v>
      </c>
    </row>
    <row r="155" s="2" customFormat="1">
      <c r="A155" s="39"/>
      <c r="B155" s="40"/>
      <c r="C155" s="41"/>
      <c r="D155" s="232" t="s">
        <v>132</v>
      </c>
      <c r="E155" s="41"/>
      <c r="F155" s="233" t="s">
        <v>178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132</v>
      </c>
      <c r="AU155" s="18" t="s">
        <v>88</v>
      </c>
    </row>
    <row r="156" s="2" customFormat="1">
      <c r="A156" s="39"/>
      <c r="B156" s="40"/>
      <c r="C156" s="41"/>
      <c r="D156" s="237" t="s">
        <v>134</v>
      </c>
      <c r="E156" s="41"/>
      <c r="F156" s="238" t="s">
        <v>179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134</v>
      </c>
      <c r="AU156" s="18" t="s">
        <v>88</v>
      </c>
    </row>
    <row r="157" s="13" customFormat="1">
      <c r="A157" s="13"/>
      <c r="B157" s="239"/>
      <c r="C157" s="240"/>
      <c r="D157" s="232" t="s">
        <v>136</v>
      </c>
      <c r="E157" s="241" t="s">
        <v>1</v>
      </c>
      <c r="F157" s="242" t="s">
        <v>180</v>
      </c>
      <c r="G157" s="240"/>
      <c r="H157" s="243">
        <v>382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136</v>
      </c>
      <c r="AU157" s="249" t="s">
        <v>88</v>
      </c>
      <c r="AV157" s="13" t="s">
        <v>88</v>
      </c>
      <c r="AW157" s="13" t="s">
        <v>34</v>
      </c>
      <c r="AX157" s="13" t="s">
        <v>86</v>
      </c>
      <c r="AY157" s="249" t="s">
        <v>123</v>
      </c>
    </row>
    <row r="158" s="2" customFormat="1" ht="16.5" customHeight="1">
      <c r="A158" s="39"/>
      <c r="B158" s="40"/>
      <c r="C158" s="219" t="s">
        <v>181</v>
      </c>
      <c r="D158" s="219" t="s">
        <v>125</v>
      </c>
      <c r="E158" s="220" t="s">
        <v>182</v>
      </c>
      <c r="F158" s="221" t="s">
        <v>183</v>
      </c>
      <c r="G158" s="222" t="s">
        <v>184</v>
      </c>
      <c r="H158" s="223">
        <v>11</v>
      </c>
      <c r="I158" s="224"/>
      <c r="J158" s="225">
        <f>ROUND(I158*H158,2)</f>
        <v>0</v>
      </c>
      <c r="K158" s="221" t="s">
        <v>129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0.20499999999999999</v>
      </c>
      <c r="T158" s="229">
        <f>S158*H158</f>
        <v>2.2549999999999999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130</v>
      </c>
      <c r="AT158" s="230" t="s">
        <v>125</v>
      </c>
      <c r="AU158" s="230" t="s">
        <v>88</v>
      </c>
      <c r="AY158" s="18" t="s">
        <v>123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130</v>
      </c>
      <c r="BM158" s="230" t="s">
        <v>185</v>
      </c>
    </row>
    <row r="159" s="2" customFormat="1">
      <c r="A159" s="39"/>
      <c r="B159" s="40"/>
      <c r="C159" s="41"/>
      <c r="D159" s="232" t="s">
        <v>132</v>
      </c>
      <c r="E159" s="41"/>
      <c r="F159" s="233" t="s">
        <v>186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132</v>
      </c>
      <c r="AU159" s="18" t="s">
        <v>88</v>
      </c>
    </row>
    <row r="160" s="2" customFormat="1">
      <c r="A160" s="39"/>
      <c r="B160" s="40"/>
      <c r="C160" s="41"/>
      <c r="D160" s="237" t="s">
        <v>134</v>
      </c>
      <c r="E160" s="41"/>
      <c r="F160" s="238" t="s">
        <v>187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134</v>
      </c>
      <c r="AU160" s="18" t="s">
        <v>88</v>
      </c>
    </row>
    <row r="161" s="13" customFormat="1">
      <c r="A161" s="13"/>
      <c r="B161" s="239"/>
      <c r="C161" s="240"/>
      <c r="D161" s="232" t="s">
        <v>136</v>
      </c>
      <c r="E161" s="241" t="s">
        <v>1</v>
      </c>
      <c r="F161" s="242" t="s">
        <v>188</v>
      </c>
      <c r="G161" s="240"/>
      <c r="H161" s="243">
        <v>11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136</v>
      </c>
      <c r="AU161" s="249" t="s">
        <v>88</v>
      </c>
      <c r="AV161" s="13" t="s">
        <v>88</v>
      </c>
      <c r="AW161" s="13" t="s">
        <v>34</v>
      </c>
      <c r="AX161" s="13" t="s">
        <v>86</v>
      </c>
      <c r="AY161" s="249" t="s">
        <v>123</v>
      </c>
    </row>
    <row r="162" s="2" customFormat="1" ht="21.75" customHeight="1">
      <c r="A162" s="39"/>
      <c r="B162" s="40"/>
      <c r="C162" s="219" t="s">
        <v>189</v>
      </c>
      <c r="D162" s="219" t="s">
        <v>125</v>
      </c>
      <c r="E162" s="220" t="s">
        <v>190</v>
      </c>
      <c r="F162" s="221" t="s">
        <v>191</v>
      </c>
      <c r="G162" s="222" t="s">
        <v>192</v>
      </c>
      <c r="H162" s="223">
        <v>3.5</v>
      </c>
      <c r="I162" s="224"/>
      <c r="J162" s="225">
        <f>ROUND(I162*H162,2)</f>
        <v>0</v>
      </c>
      <c r="K162" s="221" t="s">
        <v>129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130</v>
      </c>
      <c r="AT162" s="230" t="s">
        <v>125</v>
      </c>
      <c r="AU162" s="230" t="s">
        <v>88</v>
      </c>
      <c r="AY162" s="18" t="s">
        <v>123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130</v>
      </c>
      <c r="BM162" s="230" t="s">
        <v>193</v>
      </c>
    </row>
    <row r="163" s="2" customFormat="1">
      <c r="A163" s="39"/>
      <c r="B163" s="40"/>
      <c r="C163" s="41"/>
      <c r="D163" s="232" t="s">
        <v>132</v>
      </c>
      <c r="E163" s="41"/>
      <c r="F163" s="233" t="s">
        <v>194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132</v>
      </c>
      <c r="AU163" s="18" t="s">
        <v>88</v>
      </c>
    </row>
    <row r="164" s="2" customFormat="1">
      <c r="A164" s="39"/>
      <c r="B164" s="40"/>
      <c r="C164" s="41"/>
      <c r="D164" s="237" t="s">
        <v>134</v>
      </c>
      <c r="E164" s="41"/>
      <c r="F164" s="238" t="s">
        <v>195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88</v>
      </c>
    </row>
    <row r="165" s="13" customFormat="1">
      <c r="A165" s="13"/>
      <c r="B165" s="239"/>
      <c r="C165" s="240"/>
      <c r="D165" s="232" t="s">
        <v>136</v>
      </c>
      <c r="E165" s="241" t="s">
        <v>1</v>
      </c>
      <c r="F165" s="242" t="s">
        <v>196</v>
      </c>
      <c r="G165" s="240"/>
      <c r="H165" s="243">
        <v>3.5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136</v>
      </c>
      <c r="AU165" s="249" t="s">
        <v>88</v>
      </c>
      <c r="AV165" s="13" t="s">
        <v>88</v>
      </c>
      <c r="AW165" s="13" t="s">
        <v>34</v>
      </c>
      <c r="AX165" s="13" t="s">
        <v>86</v>
      </c>
      <c r="AY165" s="249" t="s">
        <v>123</v>
      </c>
    </row>
    <row r="166" s="2" customFormat="1" ht="21.75" customHeight="1">
      <c r="A166" s="39"/>
      <c r="B166" s="40"/>
      <c r="C166" s="219" t="s">
        <v>197</v>
      </c>
      <c r="D166" s="219" t="s">
        <v>125</v>
      </c>
      <c r="E166" s="220" t="s">
        <v>198</v>
      </c>
      <c r="F166" s="221" t="s">
        <v>199</v>
      </c>
      <c r="G166" s="222" t="s">
        <v>192</v>
      </c>
      <c r="H166" s="223">
        <v>3.5</v>
      </c>
      <c r="I166" s="224"/>
      <c r="J166" s="225">
        <f>ROUND(I166*H166,2)</f>
        <v>0</v>
      </c>
      <c r="K166" s="221" t="s">
        <v>129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130</v>
      </c>
      <c r="AT166" s="230" t="s">
        <v>125</v>
      </c>
      <c r="AU166" s="230" t="s">
        <v>88</v>
      </c>
      <c r="AY166" s="18" t="s">
        <v>123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130</v>
      </c>
      <c r="BM166" s="230" t="s">
        <v>200</v>
      </c>
    </row>
    <row r="167" s="2" customFormat="1">
      <c r="A167" s="39"/>
      <c r="B167" s="40"/>
      <c r="C167" s="41"/>
      <c r="D167" s="232" t="s">
        <v>132</v>
      </c>
      <c r="E167" s="41"/>
      <c r="F167" s="233" t="s">
        <v>201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132</v>
      </c>
      <c r="AU167" s="18" t="s">
        <v>88</v>
      </c>
    </row>
    <row r="168" s="2" customFormat="1">
      <c r="A168" s="39"/>
      <c r="B168" s="40"/>
      <c r="C168" s="41"/>
      <c r="D168" s="237" t="s">
        <v>134</v>
      </c>
      <c r="E168" s="41"/>
      <c r="F168" s="238" t="s">
        <v>202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134</v>
      </c>
      <c r="AU168" s="18" t="s">
        <v>88</v>
      </c>
    </row>
    <row r="169" s="13" customFormat="1">
      <c r="A169" s="13"/>
      <c r="B169" s="239"/>
      <c r="C169" s="240"/>
      <c r="D169" s="232" t="s">
        <v>136</v>
      </c>
      <c r="E169" s="241" t="s">
        <v>1</v>
      </c>
      <c r="F169" s="242" t="s">
        <v>196</v>
      </c>
      <c r="G169" s="240"/>
      <c r="H169" s="243">
        <v>3.5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136</v>
      </c>
      <c r="AU169" s="249" t="s">
        <v>88</v>
      </c>
      <c r="AV169" s="13" t="s">
        <v>88</v>
      </c>
      <c r="AW169" s="13" t="s">
        <v>34</v>
      </c>
      <c r="AX169" s="13" t="s">
        <v>86</v>
      </c>
      <c r="AY169" s="249" t="s">
        <v>123</v>
      </c>
    </row>
    <row r="170" s="2" customFormat="1" ht="16.5" customHeight="1">
      <c r="A170" s="39"/>
      <c r="B170" s="40"/>
      <c r="C170" s="219" t="s">
        <v>203</v>
      </c>
      <c r="D170" s="219" t="s">
        <v>125</v>
      </c>
      <c r="E170" s="220" t="s">
        <v>204</v>
      </c>
      <c r="F170" s="221" t="s">
        <v>205</v>
      </c>
      <c r="G170" s="222" t="s">
        <v>206</v>
      </c>
      <c r="H170" s="223">
        <v>6.2999999999999998</v>
      </c>
      <c r="I170" s="224"/>
      <c r="J170" s="225">
        <f>ROUND(I170*H170,2)</f>
        <v>0</v>
      </c>
      <c r="K170" s="221" t="s">
        <v>129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130</v>
      </c>
      <c r="AT170" s="230" t="s">
        <v>125</v>
      </c>
      <c r="AU170" s="230" t="s">
        <v>88</v>
      </c>
      <c r="AY170" s="18" t="s">
        <v>123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130</v>
      </c>
      <c r="BM170" s="230" t="s">
        <v>207</v>
      </c>
    </row>
    <row r="171" s="2" customFormat="1">
      <c r="A171" s="39"/>
      <c r="B171" s="40"/>
      <c r="C171" s="41"/>
      <c r="D171" s="232" t="s">
        <v>132</v>
      </c>
      <c r="E171" s="41"/>
      <c r="F171" s="233" t="s">
        <v>208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132</v>
      </c>
      <c r="AU171" s="18" t="s">
        <v>88</v>
      </c>
    </row>
    <row r="172" s="2" customFormat="1">
      <c r="A172" s="39"/>
      <c r="B172" s="40"/>
      <c r="C172" s="41"/>
      <c r="D172" s="237" t="s">
        <v>134</v>
      </c>
      <c r="E172" s="41"/>
      <c r="F172" s="238" t="s">
        <v>209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88</v>
      </c>
    </row>
    <row r="173" s="13" customFormat="1">
      <c r="A173" s="13"/>
      <c r="B173" s="239"/>
      <c r="C173" s="240"/>
      <c r="D173" s="232" t="s">
        <v>136</v>
      </c>
      <c r="E173" s="241" t="s">
        <v>1</v>
      </c>
      <c r="F173" s="242" t="s">
        <v>210</v>
      </c>
      <c r="G173" s="240"/>
      <c r="H173" s="243">
        <v>6.2999999999999998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136</v>
      </c>
      <c r="AU173" s="249" t="s">
        <v>88</v>
      </c>
      <c r="AV173" s="13" t="s">
        <v>88</v>
      </c>
      <c r="AW173" s="13" t="s">
        <v>34</v>
      </c>
      <c r="AX173" s="13" t="s">
        <v>86</v>
      </c>
      <c r="AY173" s="249" t="s">
        <v>123</v>
      </c>
    </row>
    <row r="174" s="2" customFormat="1" ht="16.5" customHeight="1">
      <c r="A174" s="39"/>
      <c r="B174" s="40"/>
      <c r="C174" s="219" t="s">
        <v>8</v>
      </c>
      <c r="D174" s="219" t="s">
        <v>125</v>
      </c>
      <c r="E174" s="220" t="s">
        <v>211</v>
      </c>
      <c r="F174" s="221" t="s">
        <v>212</v>
      </c>
      <c r="G174" s="222" t="s">
        <v>192</v>
      </c>
      <c r="H174" s="223">
        <v>3.5</v>
      </c>
      <c r="I174" s="224"/>
      <c r="J174" s="225">
        <f>ROUND(I174*H174,2)</f>
        <v>0</v>
      </c>
      <c r="K174" s="221" t="s">
        <v>129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130</v>
      </c>
      <c r="AT174" s="230" t="s">
        <v>125</v>
      </c>
      <c r="AU174" s="230" t="s">
        <v>88</v>
      </c>
      <c r="AY174" s="18" t="s">
        <v>123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130</v>
      </c>
      <c r="BM174" s="230" t="s">
        <v>213</v>
      </c>
    </row>
    <row r="175" s="2" customFormat="1">
      <c r="A175" s="39"/>
      <c r="B175" s="40"/>
      <c r="C175" s="41"/>
      <c r="D175" s="232" t="s">
        <v>132</v>
      </c>
      <c r="E175" s="41"/>
      <c r="F175" s="233" t="s">
        <v>214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132</v>
      </c>
      <c r="AU175" s="18" t="s">
        <v>88</v>
      </c>
    </row>
    <row r="176" s="2" customFormat="1">
      <c r="A176" s="39"/>
      <c r="B176" s="40"/>
      <c r="C176" s="41"/>
      <c r="D176" s="237" t="s">
        <v>134</v>
      </c>
      <c r="E176" s="41"/>
      <c r="F176" s="238" t="s">
        <v>215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134</v>
      </c>
      <c r="AU176" s="18" t="s">
        <v>88</v>
      </c>
    </row>
    <row r="177" s="13" customFormat="1">
      <c r="A177" s="13"/>
      <c r="B177" s="239"/>
      <c r="C177" s="240"/>
      <c r="D177" s="232" t="s">
        <v>136</v>
      </c>
      <c r="E177" s="241" t="s">
        <v>1</v>
      </c>
      <c r="F177" s="242" t="s">
        <v>216</v>
      </c>
      <c r="G177" s="240"/>
      <c r="H177" s="243">
        <v>3.5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136</v>
      </c>
      <c r="AU177" s="249" t="s">
        <v>88</v>
      </c>
      <c r="AV177" s="13" t="s">
        <v>88</v>
      </c>
      <c r="AW177" s="13" t="s">
        <v>34</v>
      </c>
      <c r="AX177" s="13" t="s">
        <v>86</v>
      </c>
      <c r="AY177" s="249" t="s">
        <v>123</v>
      </c>
    </row>
    <row r="178" s="2" customFormat="1" ht="16.5" customHeight="1">
      <c r="A178" s="39"/>
      <c r="B178" s="40"/>
      <c r="C178" s="219" t="s">
        <v>217</v>
      </c>
      <c r="D178" s="219" t="s">
        <v>125</v>
      </c>
      <c r="E178" s="220" t="s">
        <v>218</v>
      </c>
      <c r="F178" s="221" t="s">
        <v>219</v>
      </c>
      <c r="G178" s="222" t="s">
        <v>128</v>
      </c>
      <c r="H178" s="223">
        <v>35</v>
      </c>
      <c r="I178" s="224"/>
      <c r="J178" s="225">
        <f>ROUND(I178*H178,2)</f>
        <v>0</v>
      </c>
      <c r="K178" s="221" t="s">
        <v>129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130</v>
      </c>
      <c r="AT178" s="230" t="s">
        <v>125</v>
      </c>
      <c r="AU178" s="230" t="s">
        <v>88</v>
      </c>
      <c r="AY178" s="18" t="s">
        <v>123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86</v>
      </c>
      <c r="BK178" s="231">
        <f>ROUND(I178*H178,2)</f>
        <v>0</v>
      </c>
      <c r="BL178" s="18" t="s">
        <v>130</v>
      </c>
      <c r="BM178" s="230" t="s">
        <v>220</v>
      </c>
    </row>
    <row r="179" s="2" customFormat="1">
      <c r="A179" s="39"/>
      <c r="B179" s="40"/>
      <c r="C179" s="41"/>
      <c r="D179" s="232" t="s">
        <v>132</v>
      </c>
      <c r="E179" s="41"/>
      <c r="F179" s="233" t="s">
        <v>221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132</v>
      </c>
      <c r="AU179" s="18" t="s">
        <v>88</v>
      </c>
    </row>
    <row r="180" s="2" customFormat="1">
      <c r="A180" s="39"/>
      <c r="B180" s="40"/>
      <c r="C180" s="41"/>
      <c r="D180" s="237" t="s">
        <v>134</v>
      </c>
      <c r="E180" s="41"/>
      <c r="F180" s="238" t="s">
        <v>222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88</v>
      </c>
    </row>
    <row r="181" s="13" customFormat="1">
      <c r="A181" s="13"/>
      <c r="B181" s="239"/>
      <c r="C181" s="240"/>
      <c r="D181" s="232" t="s">
        <v>136</v>
      </c>
      <c r="E181" s="241" t="s">
        <v>1</v>
      </c>
      <c r="F181" s="242" t="s">
        <v>223</v>
      </c>
      <c r="G181" s="240"/>
      <c r="H181" s="243">
        <v>35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136</v>
      </c>
      <c r="AU181" s="249" t="s">
        <v>88</v>
      </c>
      <c r="AV181" s="13" t="s">
        <v>88</v>
      </c>
      <c r="AW181" s="13" t="s">
        <v>34</v>
      </c>
      <c r="AX181" s="13" t="s">
        <v>86</v>
      </c>
      <c r="AY181" s="249" t="s">
        <v>123</v>
      </c>
    </row>
    <row r="182" s="2" customFormat="1" ht="16.5" customHeight="1">
      <c r="A182" s="39"/>
      <c r="B182" s="40"/>
      <c r="C182" s="219" t="s">
        <v>224</v>
      </c>
      <c r="D182" s="219" t="s">
        <v>125</v>
      </c>
      <c r="E182" s="220" t="s">
        <v>225</v>
      </c>
      <c r="F182" s="221" t="s">
        <v>226</v>
      </c>
      <c r="G182" s="222" t="s">
        <v>128</v>
      </c>
      <c r="H182" s="223">
        <v>35</v>
      </c>
      <c r="I182" s="224"/>
      <c r="J182" s="225">
        <f>ROUND(I182*H182,2)</f>
        <v>0</v>
      </c>
      <c r="K182" s="221" t="s">
        <v>129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130</v>
      </c>
      <c r="AT182" s="230" t="s">
        <v>125</v>
      </c>
      <c r="AU182" s="230" t="s">
        <v>88</v>
      </c>
      <c r="AY182" s="18" t="s">
        <v>123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130</v>
      </c>
      <c r="BM182" s="230" t="s">
        <v>227</v>
      </c>
    </row>
    <row r="183" s="2" customFormat="1">
      <c r="A183" s="39"/>
      <c r="B183" s="40"/>
      <c r="C183" s="41"/>
      <c r="D183" s="232" t="s">
        <v>132</v>
      </c>
      <c r="E183" s="41"/>
      <c r="F183" s="233" t="s">
        <v>228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132</v>
      </c>
      <c r="AU183" s="18" t="s">
        <v>88</v>
      </c>
    </row>
    <row r="184" s="2" customFormat="1">
      <c r="A184" s="39"/>
      <c r="B184" s="40"/>
      <c r="C184" s="41"/>
      <c r="D184" s="237" t="s">
        <v>134</v>
      </c>
      <c r="E184" s="41"/>
      <c r="F184" s="238" t="s">
        <v>229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134</v>
      </c>
      <c r="AU184" s="18" t="s">
        <v>88</v>
      </c>
    </row>
    <row r="185" s="13" customFormat="1">
      <c r="A185" s="13"/>
      <c r="B185" s="239"/>
      <c r="C185" s="240"/>
      <c r="D185" s="232" t="s">
        <v>136</v>
      </c>
      <c r="E185" s="241" t="s">
        <v>1</v>
      </c>
      <c r="F185" s="242" t="s">
        <v>230</v>
      </c>
      <c r="G185" s="240"/>
      <c r="H185" s="243">
        <v>35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136</v>
      </c>
      <c r="AU185" s="249" t="s">
        <v>88</v>
      </c>
      <c r="AV185" s="13" t="s">
        <v>88</v>
      </c>
      <c r="AW185" s="13" t="s">
        <v>34</v>
      </c>
      <c r="AX185" s="13" t="s">
        <v>86</v>
      </c>
      <c r="AY185" s="249" t="s">
        <v>123</v>
      </c>
    </row>
    <row r="186" s="2" customFormat="1" ht="16.5" customHeight="1">
      <c r="A186" s="39"/>
      <c r="B186" s="40"/>
      <c r="C186" s="261" t="s">
        <v>231</v>
      </c>
      <c r="D186" s="261" t="s">
        <v>232</v>
      </c>
      <c r="E186" s="262" t="s">
        <v>233</v>
      </c>
      <c r="F186" s="263" t="s">
        <v>234</v>
      </c>
      <c r="G186" s="264" t="s">
        <v>235</v>
      </c>
      <c r="H186" s="265">
        <v>1.575</v>
      </c>
      <c r="I186" s="266"/>
      <c r="J186" s="267">
        <f>ROUND(I186*H186,2)</f>
        <v>0</v>
      </c>
      <c r="K186" s="263" t="s">
        <v>129</v>
      </c>
      <c r="L186" s="268"/>
      <c r="M186" s="269" t="s">
        <v>1</v>
      </c>
      <c r="N186" s="270" t="s">
        <v>43</v>
      </c>
      <c r="O186" s="92"/>
      <c r="P186" s="228">
        <f>O186*H186</f>
        <v>0</v>
      </c>
      <c r="Q186" s="228">
        <v>0.001</v>
      </c>
      <c r="R186" s="228">
        <f>Q186*H186</f>
        <v>0.001575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181</v>
      </c>
      <c r="AT186" s="230" t="s">
        <v>232</v>
      </c>
      <c r="AU186" s="230" t="s">
        <v>88</v>
      </c>
      <c r="AY186" s="18" t="s">
        <v>123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86</v>
      </c>
      <c r="BK186" s="231">
        <f>ROUND(I186*H186,2)</f>
        <v>0</v>
      </c>
      <c r="BL186" s="18" t="s">
        <v>130</v>
      </c>
      <c r="BM186" s="230" t="s">
        <v>236</v>
      </c>
    </row>
    <row r="187" s="2" customFormat="1">
      <c r="A187" s="39"/>
      <c r="B187" s="40"/>
      <c r="C187" s="41"/>
      <c r="D187" s="232" t="s">
        <v>132</v>
      </c>
      <c r="E187" s="41"/>
      <c r="F187" s="233" t="s">
        <v>234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132</v>
      </c>
      <c r="AU187" s="18" t="s">
        <v>88</v>
      </c>
    </row>
    <row r="188" s="13" customFormat="1">
      <c r="A188" s="13"/>
      <c r="B188" s="239"/>
      <c r="C188" s="240"/>
      <c r="D188" s="232" t="s">
        <v>136</v>
      </c>
      <c r="E188" s="241" t="s">
        <v>1</v>
      </c>
      <c r="F188" s="242" t="s">
        <v>237</v>
      </c>
      <c r="G188" s="240"/>
      <c r="H188" s="243">
        <v>1.575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136</v>
      </c>
      <c r="AU188" s="249" t="s">
        <v>88</v>
      </c>
      <c r="AV188" s="13" t="s">
        <v>88</v>
      </c>
      <c r="AW188" s="13" t="s">
        <v>34</v>
      </c>
      <c r="AX188" s="13" t="s">
        <v>86</v>
      </c>
      <c r="AY188" s="249" t="s">
        <v>123</v>
      </c>
    </row>
    <row r="189" s="2" customFormat="1" ht="16.5" customHeight="1">
      <c r="A189" s="39"/>
      <c r="B189" s="40"/>
      <c r="C189" s="261" t="s">
        <v>238</v>
      </c>
      <c r="D189" s="261" t="s">
        <v>232</v>
      </c>
      <c r="E189" s="262" t="s">
        <v>239</v>
      </c>
      <c r="F189" s="263" t="s">
        <v>240</v>
      </c>
      <c r="G189" s="264" t="s">
        <v>206</v>
      </c>
      <c r="H189" s="265">
        <v>12.6</v>
      </c>
      <c r="I189" s="266"/>
      <c r="J189" s="267">
        <f>ROUND(I189*H189,2)</f>
        <v>0</v>
      </c>
      <c r="K189" s="263" t="s">
        <v>129</v>
      </c>
      <c r="L189" s="268"/>
      <c r="M189" s="269" t="s">
        <v>1</v>
      </c>
      <c r="N189" s="270" t="s">
        <v>43</v>
      </c>
      <c r="O189" s="92"/>
      <c r="P189" s="228">
        <f>O189*H189</f>
        <v>0</v>
      </c>
      <c r="Q189" s="228">
        <v>1</v>
      </c>
      <c r="R189" s="228">
        <f>Q189*H189</f>
        <v>12.6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181</v>
      </c>
      <c r="AT189" s="230" t="s">
        <v>232</v>
      </c>
      <c r="AU189" s="230" t="s">
        <v>88</v>
      </c>
      <c r="AY189" s="18" t="s">
        <v>123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86</v>
      </c>
      <c r="BK189" s="231">
        <f>ROUND(I189*H189,2)</f>
        <v>0</v>
      </c>
      <c r="BL189" s="18" t="s">
        <v>130</v>
      </c>
      <c r="BM189" s="230" t="s">
        <v>241</v>
      </c>
    </row>
    <row r="190" s="2" customFormat="1">
      <c r="A190" s="39"/>
      <c r="B190" s="40"/>
      <c r="C190" s="41"/>
      <c r="D190" s="232" t="s">
        <v>132</v>
      </c>
      <c r="E190" s="41"/>
      <c r="F190" s="233" t="s">
        <v>240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132</v>
      </c>
      <c r="AU190" s="18" t="s">
        <v>88</v>
      </c>
    </row>
    <row r="191" s="13" customFormat="1">
      <c r="A191" s="13"/>
      <c r="B191" s="239"/>
      <c r="C191" s="240"/>
      <c r="D191" s="232" t="s">
        <v>136</v>
      </c>
      <c r="E191" s="241" t="s">
        <v>1</v>
      </c>
      <c r="F191" s="242" t="s">
        <v>242</v>
      </c>
      <c r="G191" s="240"/>
      <c r="H191" s="243">
        <v>12.6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136</v>
      </c>
      <c r="AU191" s="249" t="s">
        <v>88</v>
      </c>
      <c r="AV191" s="13" t="s">
        <v>88</v>
      </c>
      <c r="AW191" s="13" t="s">
        <v>34</v>
      </c>
      <c r="AX191" s="13" t="s">
        <v>86</v>
      </c>
      <c r="AY191" s="249" t="s">
        <v>123</v>
      </c>
    </row>
    <row r="192" s="2" customFormat="1" ht="16.5" customHeight="1">
      <c r="A192" s="39"/>
      <c r="B192" s="40"/>
      <c r="C192" s="219" t="s">
        <v>243</v>
      </c>
      <c r="D192" s="219" t="s">
        <v>125</v>
      </c>
      <c r="E192" s="220" t="s">
        <v>244</v>
      </c>
      <c r="F192" s="221" t="s">
        <v>245</v>
      </c>
      <c r="G192" s="222" t="s">
        <v>128</v>
      </c>
      <c r="H192" s="223">
        <v>378</v>
      </c>
      <c r="I192" s="224"/>
      <c r="J192" s="225">
        <f>ROUND(I192*H192,2)</f>
        <v>0</v>
      </c>
      <c r="K192" s="221" t="s">
        <v>129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130</v>
      </c>
      <c r="AT192" s="230" t="s">
        <v>125</v>
      </c>
      <c r="AU192" s="230" t="s">
        <v>88</v>
      </c>
      <c r="AY192" s="18" t="s">
        <v>123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86</v>
      </c>
      <c r="BK192" s="231">
        <f>ROUND(I192*H192,2)</f>
        <v>0</v>
      </c>
      <c r="BL192" s="18" t="s">
        <v>130</v>
      </c>
      <c r="BM192" s="230" t="s">
        <v>246</v>
      </c>
    </row>
    <row r="193" s="2" customFormat="1">
      <c r="A193" s="39"/>
      <c r="B193" s="40"/>
      <c r="C193" s="41"/>
      <c r="D193" s="232" t="s">
        <v>132</v>
      </c>
      <c r="E193" s="41"/>
      <c r="F193" s="233" t="s">
        <v>247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132</v>
      </c>
      <c r="AU193" s="18" t="s">
        <v>88</v>
      </c>
    </row>
    <row r="194" s="2" customFormat="1">
      <c r="A194" s="39"/>
      <c r="B194" s="40"/>
      <c r="C194" s="41"/>
      <c r="D194" s="237" t="s">
        <v>134</v>
      </c>
      <c r="E194" s="41"/>
      <c r="F194" s="238" t="s">
        <v>248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134</v>
      </c>
      <c r="AU194" s="18" t="s">
        <v>88</v>
      </c>
    </row>
    <row r="195" s="13" customFormat="1">
      <c r="A195" s="13"/>
      <c r="B195" s="239"/>
      <c r="C195" s="240"/>
      <c r="D195" s="232" t="s">
        <v>136</v>
      </c>
      <c r="E195" s="241" t="s">
        <v>1</v>
      </c>
      <c r="F195" s="242" t="s">
        <v>249</v>
      </c>
      <c r="G195" s="240"/>
      <c r="H195" s="243">
        <v>378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136</v>
      </c>
      <c r="AU195" s="249" t="s">
        <v>88</v>
      </c>
      <c r="AV195" s="13" t="s">
        <v>88</v>
      </c>
      <c r="AW195" s="13" t="s">
        <v>34</v>
      </c>
      <c r="AX195" s="13" t="s">
        <v>86</v>
      </c>
      <c r="AY195" s="249" t="s">
        <v>123</v>
      </c>
    </row>
    <row r="196" s="12" customFormat="1" ht="22.8" customHeight="1">
      <c r="A196" s="12"/>
      <c r="B196" s="203"/>
      <c r="C196" s="204"/>
      <c r="D196" s="205" t="s">
        <v>77</v>
      </c>
      <c r="E196" s="217" t="s">
        <v>159</v>
      </c>
      <c r="F196" s="217" t="s">
        <v>250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SUM(P197:P245)</f>
        <v>0</v>
      </c>
      <c r="Q196" s="211"/>
      <c r="R196" s="212">
        <f>SUM(R197:R245)</f>
        <v>15.449999999999999</v>
      </c>
      <c r="S196" s="211"/>
      <c r="T196" s="213">
        <f>SUM(T197:T245)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86</v>
      </c>
      <c r="AT196" s="215" t="s">
        <v>77</v>
      </c>
      <c r="AU196" s="215" t="s">
        <v>86</v>
      </c>
      <c r="AY196" s="214" t="s">
        <v>123</v>
      </c>
      <c r="BK196" s="216">
        <f>SUM(BK197:BK245)</f>
        <v>0</v>
      </c>
    </row>
    <row r="197" s="2" customFormat="1" ht="16.5" customHeight="1">
      <c r="A197" s="39"/>
      <c r="B197" s="40"/>
      <c r="C197" s="219" t="s">
        <v>251</v>
      </c>
      <c r="D197" s="219" t="s">
        <v>125</v>
      </c>
      <c r="E197" s="220" t="s">
        <v>252</v>
      </c>
      <c r="F197" s="221" t="s">
        <v>253</v>
      </c>
      <c r="G197" s="222" t="s">
        <v>128</v>
      </c>
      <c r="H197" s="223">
        <v>23</v>
      </c>
      <c r="I197" s="224"/>
      <c r="J197" s="225">
        <f>ROUND(I197*H197,2)</f>
        <v>0</v>
      </c>
      <c r="K197" s="221" t="s">
        <v>129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130</v>
      </c>
      <c r="AT197" s="230" t="s">
        <v>125</v>
      </c>
      <c r="AU197" s="230" t="s">
        <v>88</v>
      </c>
      <c r="AY197" s="18" t="s">
        <v>123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86</v>
      </c>
      <c r="BK197" s="231">
        <f>ROUND(I197*H197,2)</f>
        <v>0</v>
      </c>
      <c r="BL197" s="18" t="s">
        <v>130</v>
      </c>
      <c r="BM197" s="230" t="s">
        <v>254</v>
      </c>
    </row>
    <row r="198" s="2" customFormat="1">
      <c r="A198" s="39"/>
      <c r="B198" s="40"/>
      <c r="C198" s="41"/>
      <c r="D198" s="232" t="s">
        <v>132</v>
      </c>
      <c r="E198" s="41"/>
      <c r="F198" s="233" t="s">
        <v>255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132</v>
      </c>
      <c r="AU198" s="18" t="s">
        <v>88</v>
      </c>
    </row>
    <row r="199" s="2" customFormat="1">
      <c r="A199" s="39"/>
      <c r="B199" s="40"/>
      <c r="C199" s="41"/>
      <c r="D199" s="237" t="s">
        <v>134</v>
      </c>
      <c r="E199" s="41"/>
      <c r="F199" s="238" t="s">
        <v>256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134</v>
      </c>
      <c r="AU199" s="18" t="s">
        <v>88</v>
      </c>
    </row>
    <row r="200" s="13" customFormat="1">
      <c r="A200" s="13"/>
      <c r="B200" s="239"/>
      <c r="C200" s="240"/>
      <c r="D200" s="232" t="s">
        <v>136</v>
      </c>
      <c r="E200" s="241" t="s">
        <v>1</v>
      </c>
      <c r="F200" s="242" t="s">
        <v>257</v>
      </c>
      <c r="G200" s="240"/>
      <c r="H200" s="243">
        <v>23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136</v>
      </c>
      <c r="AU200" s="249" t="s">
        <v>88</v>
      </c>
      <c r="AV200" s="13" t="s">
        <v>88</v>
      </c>
      <c r="AW200" s="13" t="s">
        <v>34</v>
      </c>
      <c r="AX200" s="13" t="s">
        <v>86</v>
      </c>
      <c r="AY200" s="249" t="s">
        <v>123</v>
      </c>
    </row>
    <row r="201" s="2" customFormat="1" ht="16.5" customHeight="1">
      <c r="A201" s="39"/>
      <c r="B201" s="40"/>
      <c r="C201" s="219" t="s">
        <v>258</v>
      </c>
      <c r="D201" s="219" t="s">
        <v>125</v>
      </c>
      <c r="E201" s="220" t="s">
        <v>259</v>
      </c>
      <c r="F201" s="221" t="s">
        <v>260</v>
      </c>
      <c r="G201" s="222" t="s">
        <v>128</v>
      </c>
      <c r="H201" s="223">
        <v>324</v>
      </c>
      <c r="I201" s="224"/>
      <c r="J201" s="225">
        <f>ROUND(I201*H201,2)</f>
        <v>0</v>
      </c>
      <c r="K201" s="221" t="s">
        <v>129</v>
      </c>
      <c r="L201" s="45"/>
      <c r="M201" s="226" t="s">
        <v>1</v>
      </c>
      <c r="N201" s="227" t="s">
        <v>43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130</v>
      </c>
      <c r="AT201" s="230" t="s">
        <v>125</v>
      </c>
      <c r="AU201" s="230" t="s">
        <v>88</v>
      </c>
      <c r="AY201" s="18" t="s">
        <v>123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86</v>
      </c>
      <c r="BK201" s="231">
        <f>ROUND(I201*H201,2)</f>
        <v>0</v>
      </c>
      <c r="BL201" s="18" t="s">
        <v>130</v>
      </c>
      <c r="BM201" s="230" t="s">
        <v>261</v>
      </c>
    </row>
    <row r="202" s="2" customFormat="1">
      <c r="A202" s="39"/>
      <c r="B202" s="40"/>
      <c r="C202" s="41"/>
      <c r="D202" s="232" t="s">
        <v>132</v>
      </c>
      <c r="E202" s="41"/>
      <c r="F202" s="233" t="s">
        <v>262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132</v>
      </c>
      <c r="AU202" s="18" t="s">
        <v>88</v>
      </c>
    </row>
    <row r="203" s="2" customFormat="1">
      <c r="A203" s="39"/>
      <c r="B203" s="40"/>
      <c r="C203" s="41"/>
      <c r="D203" s="237" t="s">
        <v>134</v>
      </c>
      <c r="E203" s="41"/>
      <c r="F203" s="238" t="s">
        <v>263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134</v>
      </c>
      <c r="AU203" s="18" t="s">
        <v>88</v>
      </c>
    </row>
    <row r="204" s="13" customFormat="1">
      <c r="A204" s="13"/>
      <c r="B204" s="239"/>
      <c r="C204" s="240"/>
      <c r="D204" s="232" t="s">
        <v>136</v>
      </c>
      <c r="E204" s="241" t="s">
        <v>1</v>
      </c>
      <c r="F204" s="242" t="s">
        <v>264</v>
      </c>
      <c r="G204" s="240"/>
      <c r="H204" s="243">
        <v>281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136</v>
      </c>
      <c r="AU204" s="249" t="s">
        <v>88</v>
      </c>
      <c r="AV204" s="13" t="s">
        <v>88</v>
      </c>
      <c r="AW204" s="13" t="s">
        <v>34</v>
      </c>
      <c r="AX204" s="13" t="s">
        <v>78</v>
      </c>
      <c r="AY204" s="249" t="s">
        <v>123</v>
      </c>
    </row>
    <row r="205" s="13" customFormat="1">
      <c r="A205" s="13"/>
      <c r="B205" s="239"/>
      <c r="C205" s="240"/>
      <c r="D205" s="232" t="s">
        <v>136</v>
      </c>
      <c r="E205" s="241" t="s">
        <v>1</v>
      </c>
      <c r="F205" s="242" t="s">
        <v>265</v>
      </c>
      <c r="G205" s="240"/>
      <c r="H205" s="243">
        <v>43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136</v>
      </c>
      <c r="AU205" s="249" t="s">
        <v>88</v>
      </c>
      <c r="AV205" s="13" t="s">
        <v>88</v>
      </c>
      <c r="AW205" s="13" t="s">
        <v>34</v>
      </c>
      <c r="AX205" s="13" t="s">
        <v>78</v>
      </c>
      <c r="AY205" s="249" t="s">
        <v>123</v>
      </c>
    </row>
    <row r="206" s="14" customFormat="1">
      <c r="A206" s="14"/>
      <c r="B206" s="250"/>
      <c r="C206" s="251"/>
      <c r="D206" s="232" t="s">
        <v>136</v>
      </c>
      <c r="E206" s="252" t="s">
        <v>1</v>
      </c>
      <c r="F206" s="253" t="s">
        <v>152</v>
      </c>
      <c r="G206" s="251"/>
      <c r="H206" s="254">
        <v>324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0" t="s">
        <v>136</v>
      </c>
      <c r="AU206" s="260" t="s">
        <v>88</v>
      </c>
      <c r="AV206" s="14" t="s">
        <v>130</v>
      </c>
      <c r="AW206" s="14" t="s">
        <v>34</v>
      </c>
      <c r="AX206" s="14" t="s">
        <v>86</v>
      </c>
      <c r="AY206" s="260" t="s">
        <v>123</v>
      </c>
    </row>
    <row r="207" s="2" customFormat="1" ht="16.5" customHeight="1">
      <c r="A207" s="39"/>
      <c r="B207" s="40"/>
      <c r="C207" s="219" t="s">
        <v>266</v>
      </c>
      <c r="D207" s="219" t="s">
        <v>125</v>
      </c>
      <c r="E207" s="220" t="s">
        <v>267</v>
      </c>
      <c r="F207" s="221" t="s">
        <v>268</v>
      </c>
      <c r="G207" s="222" t="s">
        <v>128</v>
      </c>
      <c r="H207" s="223">
        <v>324</v>
      </c>
      <c r="I207" s="224"/>
      <c r="J207" s="225">
        <f>ROUND(I207*H207,2)</f>
        <v>0</v>
      </c>
      <c r="K207" s="221" t="s">
        <v>129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130</v>
      </c>
      <c r="AT207" s="230" t="s">
        <v>125</v>
      </c>
      <c r="AU207" s="230" t="s">
        <v>88</v>
      </c>
      <c r="AY207" s="18" t="s">
        <v>123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130</v>
      </c>
      <c r="BM207" s="230" t="s">
        <v>269</v>
      </c>
    </row>
    <row r="208" s="2" customFormat="1">
      <c r="A208" s="39"/>
      <c r="B208" s="40"/>
      <c r="C208" s="41"/>
      <c r="D208" s="232" t="s">
        <v>132</v>
      </c>
      <c r="E208" s="41"/>
      <c r="F208" s="233" t="s">
        <v>270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132</v>
      </c>
      <c r="AU208" s="18" t="s">
        <v>88</v>
      </c>
    </row>
    <row r="209" s="2" customFormat="1">
      <c r="A209" s="39"/>
      <c r="B209" s="40"/>
      <c r="C209" s="41"/>
      <c r="D209" s="237" t="s">
        <v>134</v>
      </c>
      <c r="E209" s="41"/>
      <c r="F209" s="238" t="s">
        <v>271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134</v>
      </c>
      <c r="AU209" s="18" t="s">
        <v>88</v>
      </c>
    </row>
    <row r="210" s="13" customFormat="1">
      <c r="A210" s="13"/>
      <c r="B210" s="239"/>
      <c r="C210" s="240"/>
      <c r="D210" s="232" t="s">
        <v>136</v>
      </c>
      <c r="E210" s="241" t="s">
        <v>1</v>
      </c>
      <c r="F210" s="242" t="s">
        <v>272</v>
      </c>
      <c r="G210" s="240"/>
      <c r="H210" s="243">
        <v>281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136</v>
      </c>
      <c r="AU210" s="249" t="s">
        <v>88</v>
      </c>
      <c r="AV210" s="13" t="s">
        <v>88</v>
      </c>
      <c r="AW210" s="13" t="s">
        <v>34</v>
      </c>
      <c r="AX210" s="13" t="s">
        <v>78</v>
      </c>
      <c r="AY210" s="249" t="s">
        <v>123</v>
      </c>
    </row>
    <row r="211" s="13" customFormat="1">
      <c r="A211" s="13"/>
      <c r="B211" s="239"/>
      <c r="C211" s="240"/>
      <c r="D211" s="232" t="s">
        <v>136</v>
      </c>
      <c r="E211" s="241" t="s">
        <v>1</v>
      </c>
      <c r="F211" s="242" t="s">
        <v>273</v>
      </c>
      <c r="G211" s="240"/>
      <c r="H211" s="243">
        <v>43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136</v>
      </c>
      <c r="AU211" s="249" t="s">
        <v>88</v>
      </c>
      <c r="AV211" s="13" t="s">
        <v>88</v>
      </c>
      <c r="AW211" s="13" t="s">
        <v>34</v>
      </c>
      <c r="AX211" s="13" t="s">
        <v>78</v>
      </c>
      <c r="AY211" s="249" t="s">
        <v>123</v>
      </c>
    </row>
    <row r="212" s="14" customFormat="1">
      <c r="A212" s="14"/>
      <c r="B212" s="250"/>
      <c r="C212" s="251"/>
      <c r="D212" s="232" t="s">
        <v>136</v>
      </c>
      <c r="E212" s="252" t="s">
        <v>1</v>
      </c>
      <c r="F212" s="253" t="s">
        <v>152</v>
      </c>
      <c r="G212" s="251"/>
      <c r="H212" s="254">
        <v>324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136</v>
      </c>
      <c r="AU212" s="260" t="s">
        <v>88</v>
      </c>
      <c r="AV212" s="14" t="s">
        <v>130</v>
      </c>
      <c r="AW212" s="14" t="s">
        <v>34</v>
      </c>
      <c r="AX212" s="14" t="s">
        <v>86</v>
      </c>
      <c r="AY212" s="260" t="s">
        <v>123</v>
      </c>
    </row>
    <row r="213" s="2" customFormat="1" ht="16.5" customHeight="1">
      <c r="A213" s="39"/>
      <c r="B213" s="40"/>
      <c r="C213" s="219" t="s">
        <v>7</v>
      </c>
      <c r="D213" s="219" t="s">
        <v>125</v>
      </c>
      <c r="E213" s="220" t="s">
        <v>274</v>
      </c>
      <c r="F213" s="221" t="s">
        <v>275</v>
      </c>
      <c r="G213" s="222" t="s">
        <v>128</v>
      </c>
      <c r="H213" s="223">
        <v>324</v>
      </c>
      <c r="I213" s="224"/>
      <c r="J213" s="225">
        <f>ROUND(I213*H213,2)</f>
        <v>0</v>
      </c>
      <c r="K213" s="221" t="s">
        <v>129</v>
      </c>
      <c r="L213" s="45"/>
      <c r="M213" s="226" t="s">
        <v>1</v>
      </c>
      <c r="N213" s="227" t="s">
        <v>43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130</v>
      </c>
      <c r="AT213" s="230" t="s">
        <v>125</v>
      </c>
      <c r="AU213" s="230" t="s">
        <v>88</v>
      </c>
      <c r="AY213" s="18" t="s">
        <v>123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86</v>
      </c>
      <c r="BK213" s="231">
        <f>ROUND(I213*H213,2)</f>
        <v>0</v>
      </c>
      <c r="BL213" s="18" t="s">
        <v>130</v>
      </c>
      <c r="BM213" s="230" t="s">
        <v>276</v>
      </c>
    </row>
    <row r="214" s="2" customFormat="1">
      <c r="A214" s="39"/>
      <c r="B214" s="40"/>
      <c r="C214" s="41"/>
      <c r="D214" s="232" t="s">
        <v>132</v>
      </c>
      <c r="E214" s="41"/>
      <c r="F214" s="233" t="s">
        <v>277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132</v>
      </c>
      <c r="AU214" s="18" t="s">
        <v>88</v>
      </c>
    </row>
    <row r="215" s="2" customFormat="1">
      <c r="A215" s="39"/>
      <c r="B215" s="40"/>
      <c r="C215" s="41"/>
      <c r="D215" s="237" t="s">
        <v>134</v>
      </c>
      <c r="E215" s="41"/>
      <c r="F215" s="238" t="s">
        <v>278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134</v>
      </c>
      <c r="AU215" s="18" t="s">
        <v>88</v>
      </c>
    </row>
    <row r="216" s="13" customFormat="1">
      <c r="A216" s="13"/>
      <c r="B216" s="239"/>
      <c r="C216" s="240"/>
      <c r="D216" s="232" t="s">
        <v>136</v>
      </c>
      <c r="E216" s="241" t="s">
        <v>1</v>
      </c>
      <c r="F216" s="242" t="s">
        <v>279</v>
      </c>
      <c r="G216" s="240"/>
      <c r="H216" s="243">
        <v>281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136</v>
      </c>
      <c r="AU216" s="249" t="s">
        <v>88</v>
      </c>
      <c r="AV216" s="13" t="s">
        <v>88</v>
      </c>
      <c r="AW216" s="13" t="s">
        <v>34</v>
      </c>
      <c r="AX216" s="13" t="s">
        <v>78</v>
      </c>
      <c r="AY216" s="249" t="s">
        <v>123</v>
      </c>
    </row>
    <row r="217" s="13" customFormat="1">
      <c r="A217" s="13"/>
      <c r="B217" s="239"/>
      <c r="C217" s="240"/>
      <c r="D217" s="232" t="s">
        <v>136</v>
      </c>
      <c r="E217" s="241" t="s">
        <v>1</v>
      </c>
      <c r="F217" s="242" t="s">
        <v>280</v>
      </c>
      <c r="G217" s="240"/>
      <c r="H217" s="243">
        <v>43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136</v>
      </c>
      <c r="AU217" s="249" t="s">
        <v>88</v>
      </c>
      <c r="AV217" s="13" t="s">
        <v>88</v>
      </c>
      <c r="AW217" s="13" t="s">
        <v>34</v>
      </c>
      <c r="AX217" s="13" t="s">
        <v>78</v>
      </c>
      <c r="AY217" s="249" t="s">
        <v>123</v>
      </c>
    </row>
    <row r="218" s="14" customFormat="1">
      <c r="A218" s="14"/>
      <c r="B218" s="250"/>
      <c r="C218" s="251"/>
      <c r="D218" s="232" t="s">
        <v>136</v>
      </c>
      <c r="E218" s="252" t="s">
        <v>1</v>
      </c>
      <c r="F218" s="253" t="s">
        <v>152</v>
      </c>
      <c r="G218" s="251"/>
      <c r="H218" s="254">
        <v>324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0" t="s">
        <v>136</v>
      </c>
      <c r="AU218" s="260" t="s">
        <v>88</v>
      </c>
      <c r="AV218" s="14" t="s">
        <v>130</v>
      </c>
      <c r="AW218" s="14" t="s">
        <v>34</v>
      </c>
      <c r="AX218" s="14" t="s">
        <v>86</v>
      </c>
      <c r="AY218" s="260" t="s">
        <v>123</v>
      </c>
    </row>
    <row r="219" s="2" customFormat="1" ht="16.5" customHeight="1">
      <c r="A219" s="39"/>
      <c r="B219" s="40"/>
      <c r="C219" s="219" t="s">
        <v>281</v>
      </c>
      <c r="D219" s="219" t="s">
        <v>125</v>
      </c>
      <c r="E219" s="220" t="s">
        <v>282</v>
      </c>
      <c r="F219" s="221" t="s">
        <v>283</v>
      </c>
      <c r="G219" s="222" t="s">
        <v>128</v>
      </c>
      <c r="H219" s="223">
        <v>54</v>
      </c>
      <c r="I219" s="224"/>
      <c r="J219" s="225">
        <f>ROUND(I219*H219,2)</f>
        <v>0</v>
      </c>
      <c r="K219" s="221" t="s">
        <v>129</v>
      </c>
      <c r="L219" s="45"/>
      <c r="M219" s="226" t="s">
        <v>1</v>
      </c>
      <c r="N219" s="227" t="s">
        <v>43</v>
      </c>
      <c r="O219" s="92"/>
      <c r="P219" s="228">
        <f>O219*H219</f>
        <v>0</v>
      </c>
      <c r="Q219" s="228">
        <v>0.108</v>
      </c>
      <c r="R219" s="228">
        <f>Q219*H219</f>
        <v>5.8319999999999999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130</v>
      </c>
      <c r="AT219" s="230" t="s">
        <v>125</v>
      </c>
      <c r="AU219" s="230" t="s">
        <v>88</v>
      </c>
      <c r="AY219" s="18" t="s">
        <v>123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86</v>
      </c>
      <c r="BK219" s="231">
        <f>ROUND(I219*H219,2)</f>
        <v>0</v>
      </c>
      <c r="BL219" s="18" t="s">
        <v>130</v>
      </c>
      <c r="BM219" s="230" t="s">
        <v>284</v>
      </c>
    </row>
    <row r="220" s="2" customFormat="1">
      <c r="A220" s="39"/>
      <c r="B220" s="40"/>
      <c r="C220" s="41"/>
      <c r="D220" s="232" t="s">
        <v>132</v>
      </c>
      <c r="E220" s="41"/>
      <c r="F220" s="233" t="s">
        <v>285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132</v>
      </c>
      <c r="AU220" s="18" t="s">
        <v>88</v>
      </c>
    </row>
    <row r="221" s="2" customFormat="1">
      <c r="A221" s="39"/>
      <c r="B221" s="40"/>
      <c r="C221" s="41"/>
      <c r="D221" s="237" t="s">
        <v>134</v>
      </c>
      <c r="E221" s="41"/>
      <c r="F221" s="238" t="s">
        <v>286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134</v>
      </c>
      <c r="AU221" s="18" t="s">
        <v>88</v>
      </c>
    </row>
    <row r="222" s="13" customFormat="1">
      <c r="A222" s="13"/>
      <c r="B222" s="239"/>
      <c r="C222" s="240"/>
      <c r="D222" s="232" t="s">
        <v>136</v>
      </c>
      <c r="E222" s="241" t="s">
        <v>1</v>
      </c>
      <c r="F222" s="242" t="s">
        <v>287</v>
      </c>
      <c r="G222" s="240"/>
      <c r="H222" s="243">
        <v>54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136</v>
      </c>
      <c r="AU222" s="249" t="s">
        <v>88</v>
      </c>
      <c r="AV222" s="13" t="s">
        <v>88</v>
      </c>
      <c r="AW222" s="13" t="s">
        <v>34</v>
      </c>
      <c r="AX222" s="13" t="s">
        <v>86</v>
      </c>
      <c r="AY222" s="249" t="s">
        <v>123</v>
      </c>
    </row>
    <row r="223" s="2" customFormat="1" ht="16.5" customHeight="1">
      <c r="A223" s="39"/>
      <c r="B223" s="40"/>
      <c r="C223" s="219" t="s">
        <v>288</v>
      </c>
      <c r="D223" s="219" t="s">
        <v>125</v>
      </c>
      <c r="E223" s="220" t="s">
        <v>289</v>
      </c>
      <c r="F223" s="221" t="s">
        <v>290</v>
      </c>
      <c r="G223" s="222" t="s">
        <v>128</v>
      </c>
      <c r="H223" s="223">
        <v>324</v>
      </c>
      <c r="I223" s="224"/>
      <c r="J223" s="225">
        <f>ROUND(I223*H223,2)</f>
        <v>0</v>
      </c>
      <c r="K223" s="221" t="s">
        <v>129</v>
      </c>
      <c r="L223" s="45"/>
      <c r="M223" s="226" t="s">
        <v>1</v>
      </c>
      <c r="N223" s="227" t="s">
        <v>43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130</v>
      </c>
      <c r="AT223" s="230" t="s">
        <v>125</v>
      </c>
      <c r="AU223" s="230" t="s">
        <v>88</v>
      </c>
      <c r="AY223" s="18" t="s">
        <v>123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86</v>
      </c>
      <c r="BK223" s="231">
        <f>ROUND(I223*H223,2)</f>
        <v>0</v>
      </c>
      <c r="BL223" s="18" t="s">
        <v>130</v>
      </c>
      <c r="BM223" s="230" t="s">
        <v>291</v>
      </c>
    </row>
    <row r="224" s="2" customFormat="1">
      <c r="A224" s="39"/>
      <c r="B224" s="40"/>
      <c r="C224" s="41"/>
      <c r="D224" s="232" t="s">
        <v>132</v>
      </c>
      <c r="E224" s="41"/>
      <c r="F224" s="233" t="s">
        <v>292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132</v>
      </c>
      <c r="AU224" s="18" t="s">
        <v>88</v>
      </c>
    </row>
    <row r="225" s="2" customFormat="1">
      <c r="A225" s="39"/>
      <c r="B225" s="40"/>
      <c r="C225" s="41"/>
      <c r="D225" s="237" t="s">
        <v>134</v>
      </c>
      <c r="E225" s="41"/>
      <c r="F225" s="238" t="s">
        <v>293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88</v>
      </c>
    </row>
    <row r="226" s="13" customFormat="1">
      <c r="A226" s="13"/>
      <c r="B226" s="239"/>
      <c r="C226" s="240"/>
      <c r="D226" s="232" t="s">
        <v>136</v>
      </c>
      <c r="E226" s="241" t="s">
        <v>1</v>
      </c>
      <c r="F226" s="242" t="s">
        <v>294</v>
      </c>
      <c r="G226" s="240"/>
      <c r="H226" s="243">
        <v>324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136</v>
      </c>
      <c r="AU226" s="249" t="s">
        <v>88</v>
      </c>
      <c r="AV226" s="13" t="s">
        <v>88</v>
      </c>
      <c r="AW226" s="13" t="s">
        <v>34</v>
      </c>
      <c r="AX226" s="13" t="s">
        <v>86</v>
      </c>
      <c r="AY226" s="249" t="s">
        <v>123</v>
      </c>
    </row>
    <row r="227" s="2" customFormat="1" ht="16.5" customHeight="1">
      <c r="A227" s="39"/>
      <c r="B227" s="40"/>
      <c r="C227" s="219" t="s">
        <v>295</v>
      </c>
      <c r="D227" s="219" t="s">
        <v>125</v>
      </c>
      <c r="E227" s="220" t="s">
        <v>296</v>
      </c>
      <c r="F227" s="221" t="s">
        <v>297</v>
      </c>
      <c r="G227" s="222" t="s">
        <v>128</v>
      </c>
      <c r="H227" s="223">
        <v>662</v>
      </c>
      <c r="I227" s="224"/>
      <c r="J227" s="225">
        <f>ROUND(I227*H227,2)</f>
        <v>0</v>
      </c>
      <c r="K227" s="221" t="s">
        <v>129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130</v>
      </c>
      <c r="AT227" s="230" t="s">
        <v>125</v>
      </c>
      <c r="AU227" s="230" t="s">
        <v>88</v>
      </c>
      <c r="AY227" s="18" t="s">
        <v>123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86</v>
      </c>
      <c r="BK227" s="231">
        <f>ROUND(I227*H227,2)</f>
        <v>0</v>
      </c>
      <c r="BL227" s="18" t="s">
        <v>130</v>
      </c>
      <c r="BM227" s="230" t="s">
        <v>298</v>
      </c>
    </row>
    <row r="228" s="2" customFormat="1">
      <c r="A228" s="39"/>
      <c r="B228" s="40"/>
      <c r="C228" s="41"/>
      <c r="D228" s="232" t="s">
        <v>132</v>
      </c>
      <c r="E228" s="41"/>
      <c r="F228" s="233" t="s">
        <v>299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132</v>
      </c>
      <c r="AU228" s="18" t="s">
        <v>88</v>
      </c>
    </row>
    <row r="229" s="2" customFormat="1">
      <c r="A229" s="39"/>
      <c r="B229" s="40"/>
      <c r="C229" s="41"/>
      <c r="D229" s="237" t="s">
        <v>134</v>
      </c>
      <c r="E229" s="41"/>
      <c r="F229" s="238" t="s">
        <v>300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134</v>
      </c>
      <c r="AU229" s="18" t="s">
        <v>88</v>
      </c>
    </row>
    <row r="230" s="13" customFormat="1">
      <c r="A230" s="13"/>
      <c r="B230" s="239"/>
      <c r="C230" s="240"/>
      <c r="D230" s="232" t="s">
        <v>136</v>
      </c>
      <c r="E230" s="241" t="s">
        <v>1</v>
      </c>
      <c r="F230" s="242" t="s">
        <v>301</v>
      </c>
      <c r="G230" s="240"/>
      <c r="H230" s="243">
        <v>662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136</v>
      </c>
      <c r="AU230" s="249" t="s">
        <v>88</v>
      </c>
      <c r="AV230" s="13" t="s">
        <v>88</v>
      </c>
      <c r="AW230" s="13" t="s">
        <v>34</v>
      </c>
      <c r="AX230" s="13" t="s">
        <v>86</v>
      </c>
      <c r="AY230" s="249" t="s">
        <v>123</v>
      </c>
    </row>
    <row r="231" s="2" customFormat="1" ht="16.5" customHeight="1">
      <c r="A231" s="39"/>
      <c r="B231" s="40"/>
      <c r="C231" s="219" t="s">
        <v>302</v>
      </c>
      <c r="D231" s="219" t="s">
        <v>125</v>
      </c>
      <c r="E231" s="220" t="s">
        <v>303</v>
      </c>
      <c r="F231" s="221" t="s">
        <v>304</v>
      </c>
      <c r="G231" s="222" t="s">
        <v>128</v>
      </c>
      <c r="H231" s="223">
        <v>662</v>
      </c>
      <c r="I231" s="224"/>
      <c r="J231" s="225">
        <f>ROUND(I231*H231,2)</f>
        <v>0</v>
      </c>
      <c r="K231" s="221" t="s">
        <v>129</v>
      </c>
      <c r="L231" s="45"/>
      <c r="M231" s="226" t="s">
        <v>1</v>
      </c>
      <c r="N231" s="227" t="s">
        <v>43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130</v>
      </c>
      <c r="AT231" s="230" t="s">
        <v>125</v>
      </c>
      <c r="AU231" s="230" t="s">
        <v>88</v>
      </c>
      <c r="AY231" s="18" t="s">
        <v>123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86</v>
      </c>
      <c r="BK231" s="231">
        <f>ROUND(I231*H231,2)</f>
        <v>0</v>
      </c>
      <c r="BL231" s="18" t="s">
        <v>130</v>
      </c>
      <c r="BM231" s="230" t="s">
        <v>305</v>
      </c>
    </row>
    <row r="232" s="2" customFormat="1">
      <c r="A232" s="39"/>
      <c r="B232" s="40"/>
      <c r="C232" s="41"/>
      <c r="D232" s="232" t="s">
        <v>132</v>
      </c>
      <c r="E232" s="41"/>
      <c r="F232" s="233" t="s">
        <v>306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132</v>
      </c>
      <c r="AU232" s="18" t="s">
        <v>88</v>
      </c>
    </row>
    <row r="233" s="2" customFormat="1">
      <c r="A233" s="39"/>
      <c r="B233" s="40"/>
      <c r="C233" s="41"/>
      <c r="D233" s="237" t="s">
        <v>134</v>
      </c>
      <c r="E233" s="41"/>
      <c r="F233" s="238" t="s">
        <v>307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134</v>
      </c>
      <c r="AU233" s="18" t="s">
        <v>88</v>
      </c>
    </row>
    <row r="234" s="13" customFormat="1">
      <c r="A234" s="13"/>
      <c r="B234" s="239"/>
      <c r="C234" s="240"/>
      <c r="D234" s="232" t="s">
        <v>136</v>
      </c>
      <c r="E234" s="241" t="s">
        <v>1</v>
      </c>
      <c r="F234" s="242" t="s">
        <v>308</v>
      </c>
      <c r="G234" s="240"/>
      <c r="H234" s="243">
        <v>662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136</v>
      </c>
      <c r="AU234" s="249" t="s">
        <v>88</v>
      </c>
      <c r="AV234" s="13" t="s">
        <v>88</v>
      </c>
      <c r="AW234" s="13" t="s">
        <v>34</v>
      </c>
      <c r="AX234" s="13" t="s">
        <v>86</v>
      </c>
      <c r="AY234" s="249" t="s">
        <v>123</v>
      </c>
    </row>
    <row r="235" s="2" customFormat="1" ht="16.5" customHeight="1">
      <c r="A235" s="39"/>
      <c r="B235" s="40"/>
      <c r="C235" s="261" t="s">
        <v>309</v>
      </c>
      <c r="D235" s="261" t="s">
        <v>232</v>
      </c>
      <c r="E235" s="262" t="s">
        <v>310</v>
      </c>
      <c r="F235" s="263" t="s">
        <v>311</v>
      </c>
      <c r="G235" s="264" t="s">
        <v>206</v>
      </c>
      <c r="H235" s="265">
        <v>7.7999999999999998</v>
      </c>
      <c r="I235" s="266"/>
      <c r="J235" s="267">
        <f>ROUND(I235*H235,2)</f>
        <v>0</v>
      </c>
      <c r="K235" s="263" t="s">
        <v>129</v>
      </c>
      <c r="L235" s="268"/>
      <c r="M235" s="269" t="s">
        <v>1</v>
      </c>
      <c r="N235" s="270" t="s">
        <v>43</v>
      </c>
      <c r="O235" s="92"/>
      <c r="P235" s="228">
        <f>O235*H235</f>
        <v>0</v>
      </c>
      <c r="Q235" s="228">
        <v>1</v>
      </c>
      <c r="R235" s="228">
        <f>Q235*H235</f>
        <v>7.7999999999999998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181</v>
      </c>
      <c r="AT235" s="230" t="s">
        <v>232</v>
      </c>
      <c r="AU235" s="230" t="s">
        <v>88</v>
      </c>
      <c r="AY235" s="18" t="s">
        <v>123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86</v>
      </c>
      <c r="BK235" s="231">
        <f>ROUND(I235*H235,2)</f>
        <v>0</v>
      </c>
      <c r="BL235" s="18" t="s">
        <v>130</v>
      </c>
      <c r="BM235" s="230" t="s">
        <v>312</v>
      </c>
    </row>
    <row r="236" s="2" customFormat="1">
      <c r="A236" s="39"/>
      <c r="B236" s="40"/>
      <c r="C236" s="41"/>
      <c r="D236" s="232" t="s">
        <v>132</v>
      </c>
      <c r="E236" s="41"/>
      <c r="F236" s="233" t="s">
        <v>311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132</v>
      </c>
      <c r="AU236" s="18" t="s">
        <v>88</v>
      </c>
    </row>
    <row r="237" s="13" customFormat="1">
      <c r="A237" s="13"/>
      <c r="B237" s="239"/>
      <c r="C237" s="240"/>
      <c r="D237" s="232" t="s">
        <v>136</v>
      </c>
      <c r="E237" s="241" t="s">
        <v>1</v>
      </c>
      <c r="F237" s="242" t="s">
        <v>313</v>
      </c>
      <c r="G237" s="240"/>
      <c r="H237" s="243">
        <v>7.7999999999999998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136</v>
      </c>
      <c r="AU237" s="249" t="s">
        <v>88</v>
      </c>
      <c r="AV237" s="13" t="s">
        <v>88</v>
      </c>
      <c r="AW237" s="13" t="s">
        <v>34</v>
      </c>
      <c r="AX237" s="13" t="s">
        <v>86</v>
      </c>
      <c r="AY237" s="249" t="s">
        <v>123</v>
      </c>
    </row>
    <row r="238" s="2" customFormat="1" ht="16.5" customHeight="1">
      <c r="A238" s="39"/>
      <c r="B238" s="40"/>
      <c r="C238" s="219" t="s">
        <v>314</v>
      </c>
      <c r="D238" s="219" t="s">
        <v>125</v>
      </c>
      <c r="E238" s="220" t="s">
        <v>315</v>
      </c>
      <c r="F238" s="221" t="s">
        <v>316</v>
      </c>
      <c r="G238" s="222" t="s">
        <v>128</v>
      </c>
      <c r="H238" s="223">
        <v>5</v>
      </c>
      <c r="I238" s="224"/>
      <c r="J238" s="225">
        <f>ROUND(I238*H238,2)</f>
        <v>0</v>
      </c>
      <c r="K238" s="221" t="s">
        <v>129</v>
      </c>
      <c r="L238" s="45"/>
      <c r="M238" s="226" t="s">
        <v>1</v>
      </c>
      <c r="N238" s="227" t="s">
        <v>43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130</v>
      </c>
      <c r="AT238" s="230" t="s">
        <v>125</v>
      </c>
      <c r="AU238" s="230" t="s">
        <v>88</v>
      </c>
      <c r="AY238" s="18" t="s">
        <v>123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86</v>
      </c>
      <c r="BK238" s="231">
        <f>ROUND(I238*H238,2)</f>
        <v>0</v>
      </c>
      <c r="BL238" s="18" t="s">
        <v>130</v>
      </c>
      <c r="BM238" s="230" t="s">
        <v>317</v>
      </c>
    </row>
    <row r="239" s="2" customFormat="1">
      <c r="A239" s="39"/>
      <c r="B239" s="40"/>
      <c r="C239" s="41"/>
      <c r="D239" s="232" t="s">
        <v>132</v>
      </c>
      <c r="E239" s="41"/>
      <c r="F239" s="233" t="s">
        <v>318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132</v>
      </c>
      <c r="AU239" s="18" t="s">
        <v>88</v>
      </c>
    </row>
    <row r="240" s="2" customFormat="1">
      <c r="A240" s="39"/>
      <c r="B240" s="40"/>
      <c r="C240" s="41"/>
      <c r="D240" s="237" t="s">
        <v>134</v>
      </c>
      <c r="E240" s="41"/>
      <c r="F240" s="238" t="s">
        <v>319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134</v>
      </c>
      <c r="AU240" s="18" t="s">
        <v>88</v>
      </c>
    </row>
    <row r="241" s="13" customFormat="1">
      <c r="A241" s="13"/>
      <c r="B241" s="239"/>
      <c r="C241" s="240"/>
      <c r="D241" s="232" t="s">
        <v>136</v>
      </c>
      <c r="E241" s="241" t="s">
        <v>1</v>
      </c>
      <c r="F241" s="242" t="s">
        <v>320</v>
      </c>
      <c r="G241" s="240"/>
      <c r="H241" s="243">
        <v>5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136</v>
      </c>
      <c r="AU241" s="249" t="s">
        <v>88</v>
      </c>
      <c r="AV241" s="13" t="s">
        <v>88</v>
      </c>
      <c r="AW241" s="13" t="s">
        <v>34</v>
      </c>
      <c r="AX241" s="13" t="s">
        <v>86</v>
      </c>
      <c r="AY241" s="249" t="s">
        <v>123</v>
      </c>
    </row>
    <row r="242" s="2" customFormat="1" ht="21.75" customHeight="1">
      <c r="A242" s="39"/>
      <c r="B242" s="40"/>
      <c r="C242" s="219" t="s">
        <v>321</v>
      </c>
      <c r="D242" s="219" t="s">
        <v>125</v>
      </c>
      <c r="E242" s="220" t="s">
        <v>322</v>
      </c>
      <c r="F242" s="221" t="s">
        <v>323</v>
      </c>
      <c r="G242" s="222" t="s">
        <v>128</v>
      </c>
      <c r="H242" s="223">
        <v>18</v>
      </c>
      <c r="I242" s="224"/>
      <c r="J242" s="225">
        <f>ROUND(I242*H242,2)</f>
        <v>0</v>
      </c>
      <c r="K242" s="221" t="s">
        <v>129</v>
      </c>
      <c r="L242" s="45"/>
      <c r="M242" s="226" t="s">
        <v>1</v>
      </c>
      <c r="N242" s="227" t="s">
        <v>43</v>
      </c>
      <c r="O242" s="92"/>
      <c r="P242" s="228">
        <f>O242*H242</f>
        <v>0</v>
      </c>
      <c r="Q242" s="228">
        <v>0.10100000000000001</v>
      </c>
      <c r="R242" s="228">
        <f>Q242*H242</f>
        <v>1.8180000000000001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130</v>
      </c>
      <c r="AT242" s="230" t="s">
        <v>125</v>
      </c>
      <c r="AU242" s="230" t="s">
        <v>88</v>
      </c>
      <c r="AY242" s="18" t="s">
        <v>123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86</v>
      </c>
      <c r="BK242" s="231">
        <f>ROUND(I242*H242,2)</f>
        <v>0</v>
      </c>
      <c r="BL242" s="18" t="s">
        <v>130</v>
      </c>
      <c r="BM242" s="230" t="s">
        <v>324</v>
      </c>
    </row>
    <row r="243" s="2" customFormat="1">
      <c r="A243" s="39"/>
      <c r="B243" s="40"/>
      <c r="C243" s="41"/>
      <c r="D243" s="232" t="s">
        <v>132</v>
      </c>
      <c r="E243" s="41"/>
      <c r="F243" s="233" t="s">
        <v>325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132</v>
      </c>
      <c r="AU243" s="18" t="s">
        <v>88</v>
      </c>
    </row>
    <row r="244" s="2" customFormat="1">
      <c r="A244" s="39"/>
      <c r="B244" s="40"/>
      <c r="C244" s="41"/>
      <c r="D244" s="237" t="s">
        <v>134</v>
      </c>
      <c r="E244" s="41"/>
      <c r="F244" s="238" t="s">
        <v>326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134</v>
      </c>
      <c r="AU244" s="18" t="s">
        <v>88</v>
      </c>
    </row>
    <row r="245" s="13" customFormat="1">
      <c r="A245" s="13"/>
      <c r="B245" s="239"/>
      <c r="C245" s="240"/>
      <c r="D245" s="232" t="s">
        <v>136</v>
      </c>
      <c r="E245" s="241" t="s">
        <v>1</v>
      </c>
      <c r="F245" s="242" t="s">
        <v>327</v>
      </c>
      <c r="G245" s="240"/>
      <c r="H245" s="243">
        <v>18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136</v>
      </c>
      <c r="AU245" s="249" t="s">
        <v>88</v>
      </c>
      <c r="AV245" s="13" t="s">
        <v>88</v>
      </c>
      <c r="AW245" s="13" t="s">
        <v>34</v>
      </c>
      <c r="AX245" s="13" t="s">
        <v>86</v>
      </c>
      <c r="AY245" s="249" t="s">
        <v>123</v>
      </c>
    </row>
    <row r="246" s="12" customFormat="1" ht="22.8" customHeight="1">
      <c r="A246" s="12"/>
      <c r="B246" s="203"/>
      <c r="C246" s="204"/>
      <c r="D246" s="205" t="s">
        <v>77</v>
      </c>
      <c r="E246" s="217" t="s">
        <v>181</v>
      </c>
      <c r="F246" s="217" t="s">
        <v>328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SUM(P247:P271)</f>
        <v>0</v>
      </c>
      <c r="Q246" s="211"/>
      <c r="R246" s="212">
        <f>SUM(R247:R271)</f>
        <v>1.4038799999999998</v>
      </c>
      <c r="S246" s="211"/>
      <c r="T246" s="213">
        <f>SUM(T247:T271)</f>
        <v>0.80000000000000004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86</v>
      </c>
      <c r="AT246" s="215" t="s">
        <v>77</v>
      </c>
      <c r="AU246" s="215" t="s">
        <v>86</v>
      </c>
      <c r="AY246" s="214" t="s">
        <v>123</v>
      </c>
      <c r="BK246" s="216">
        <f>SUM(BK247:BK271)</f>
        <v>0</v>
      </c>
    </row>
    <row r="247" s="2" customFormat="1" ht="16.5" customHeight="1">
      <c r="A247" s="39"/>
      <c r="B247" s="40"/>
      <c r="C247" s="219" t="s">
        <v>329</v>
      </c>
      <c r="D247" s="219" t="s">
        <v>125</v>
      </c>
      <c r="E247" s="220" t="s">
        <v>330</v>
      </c>
      <c r="F247" s="221" t="s">
        <v>331</v>
      </c>
      <c r="G247" s="222" t="s">
        <v>332</v>
      </c>
      <c r="H247" s="223">
        <v>6</v>
      </c>
      <c r="I247" s="224"/>
      <c r="J247" s="225">
        <f>ROUND(I247*H247,2)</f>
        <v>0</v>
      </c>
      <c r="K247" s="221" t="s">
        <v>129</v>
      </c>
      <c r="L247" s="45"/>
      <c r="M247" s="226" t="s">
        <v>1</v>
      </c>
      <c r="N247" s="227" t="s">
        <v>43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0.10000000000000001</v>
      </c>
      <c r="T247" s="229">
        <f>S247*H247</f>
        <v>0.60000000000000009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130</v>
      </c>
      <c r="AT247" s="230" t="s">
        <v>125</v>
      </c>
      <c r="AU247" s="230" t="s">
        <v>88</v>
      </c>
      <c r="AY247" s="18" t="s">
        <v>123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86</v>
      </c>
      <c r="BK247" s="231">
        <f>ROUND(I247*H247,2)</f>
        <v>0</v>
      </c>
      <c r="BL247" s="18" t="s">
        <v>130</v>
      </c>
      <c r="BM247" s="230" t="s">
        <v>333</v>
      </c>
    </row>
    <row r="248" s="2" customFormat="1">
      <c r="A248" s="39"/>
      <c r="B248" s="40"/>
      <c r="C248" s="41"/>
      <c r="D248" s="232" t="s">
        <v>132</v>
      </c>
      <c r="E248" s="41"/>
      <c r="F248" s="233" t="s">
        <v>334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132</v>
      </c>
      <c r="AU248" s="18" t="s">
        <v>88</v>
      </c>
    </row>
    <row r="249" s="2" customFormat="1">
      <c r="A249" s="39"/>
      <c r="B249" s="40"/>
      <c r="C249" s="41"/>
      <c r="D249" s="237" t="s">
        <v>134</v>
      </c>
      <c r="E249" s="41"/>
      <c r="F249" s="238" t="s">
        <v>335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134</v>
      </c>
      <c r="AU249" s="18" t="s">
        <v>88</v>
      </c>
    </row>
    <row r="250" s="13" customFormat="1">
      <c r="A250" s="13"/>
      <c r="B250" s="239"/>
      <c r="C250" s="240"/>
      <c r="D250" s="232" t="s">
        <v>136</v>
      </c>
      <c r="E250" s="241" t="s">
        <v>1</v>
      </c>
      <c r="F250" s="242" t="s">
        <v>336</v>
      </c>
      <c r="G250" s="240"/>
      <c r="H250" s="243">
        <v>6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136</v>
      </c>
      <c r="AU250" s="249" t="s">
        <v>88</v>
      </c>
      <c r="AV250" s="13" t="s">
        <v>88</v>
      </c>
      <c r="AW250" s="13" t="s">
        <v>34</v>
      </c>
      <c r="AX250" s="13" t="s">
        <v>86</v>
      </c>
      <c r="AY250" s="249" t="s">
        <v>123</v>
      </c>
    </row>
    <row r="251" s="2" customFormat="1" ht="21.75" customHeight="1">
      <c r="A251" s="39"/>
      <c r="B251" s="40"/>
      <c r="C251" s="219" t="s">
        <v>337</v>
      </c>
      <c r="D251" s="219" t="s">
        <v>125</v>
      </c>
      <c r="E251" s="220" t="s">
        <v>338</v>
      </c>
      <c r="F251" s="221" t="s">
        <v>339</v>
      </c>
      <c r="G251" s="222" t="s">
        <v>332</v>
      </c>
      <c r="H251" s="223">
        <v>6</v>
      </c>
      <c r="I251" s="224"/>
      <c r="J251" s="225">
        <f>ROUND(I251*H251,2)</f>
        <v>0</v>
      </c>
      <c r="K251" s="221" t="s">
        <v>129</v>
      </c>
      <c r="L251" s="45"/>
      <c r="M251" s="226" t="s">
        <v>1</v>
      </c>
      <c r="N251" s="227" t="s">
        <v>43</v>
      </c>
      <c r="O251" s="92"/>
      <c r="P251" s="228">
        <f>O251*H251</f>
        <v>0</v>
      </c>
      <c r="Q251" s="228">
        <v>0.089999999999999997</v>
      </c>
      <c r="R251" s="228">
        <f>Q251*H251</f>
        <v>0.54000000000000004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130</v>
      </c>
      <c r="AT251" s="230" t="s">
        <v>125</v>
      </c>
      <c r="AU251" s="230" t="s">
        <v>88</v>
      </c>
      <c r="AY251" s="18" t="s">
        <v>123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86</v>
      </c>
      <c r="BK251" s="231">
        <f>ROUND(I251*H251,2)</f>
        <v>0</v>
      </c>
      <c r="BL251" s="18" t="s">
        <v>130</v>
      </c>
      <c r="BM251" s="230" t="s">
        <v>340</v>
      </c>
    </row>
    <row r="252" s="2" customFormat="1">
      <c r="A252" s="39"/>
      <c r="B252" s="40"/>
      <c r="C252" s="41"/>
      <c r="D252" s="232" t="s">
        <v>132</v>
      </c>
      <c r="E252" s="41"/>
      <c r="F252" s="233" t="s">
        <v>339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132</v>
      </c>
      <c r="AU252" s="18" t="s">
        <v>88</v>
      </c>
    </row>
    <row r="253" s="2" customFormat="1">
      <c r="A253" s="39"/>
      <c r="B253" s="40"/>
      <c r="C253" s="41"/>
      <c r="D253" s="237" t="s">
        <v>134</v>
      </c>
      <c r="E253" s="41"/>
      <c r="F253" s="238" t="s">
        <v>341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134</v>
      </c>
      <c r="AU253" s="18" t="s">
        <v>88</v>
      </c>
    </row>
    <row r="254" s="13" customFormat="1">
      <c r="A254" s="13"/>
      <c r="B254" s="239"/>
      <c r="C254" s="240"/>
      <c r="D254" s="232" t="s">
        <v>136</v>
      </c>
      <c r="E254" s="241" t="s">
        <v>1</v>
      </c>
      <c r="F254" s="242" t="s">
        <v>342</v>
      </c>
      <c r="G254" s="240"/>
      <c r="H254" s="243">
        <v>6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136</v>
      </c>
      <c r="AU254" s="249" t="s">
        <v>88</v>
      </c>
      <c r="AV254" s="13" t="s">
        <v>88</v>
      </c>
      <c r="AW254" s="13" t="s">
        <v>34</v>
      </c>
      <c r="AX254" s="13" t="s">
        <v>86</v>
      </c>
      <c r="AY254" s="249" t="s">
        <v>123</v>
      </c>
    </row>
    <row r="255" s="2" customFormat="1" ht="16.5" customHeight="1">
      <c r="A255" s="39"/>
      <c r="B255" s="40"/>
      <c r="C255" s="219" t="s">
        <v>343</v>
      </c>
      <c r="D255" s="219" t="s">
        <v>125</v>
      </c>
      <c r="E255" s="220" t="s">
        <v>344</v>
      </c>
      <c r="F255" s="221" t="s">
        <v>345</v>
      </c>
      <c r="G255" s="222" t="s">
        <v>332</v>
      </c>
      <c r="H255" s="223">
        <v>2</v>
      </c>
      <c r="I255" s="224"/>
      <c r="J255" s="225">
        <f>ROUND(I255*H255,2)</f>
        <v>0</v>
      </c>
      <c r="K255" s="221" t="s">
        <v>129</v>
      </c>
      <c r="L255" s="45"/>
      <c r="M255" s="226" t="s">
        <v>1</v>
      </c>
      <c r="N255" s="227" t="s">
        <v>43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0.10000000000000001</v>
      </c>
      <c r="T255" s="229">
        <f>S255*H255</f>
        <v>0.20000000000000001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130</v>
      </c>
      <c r="AT255" s="230" t="s">
        <v>125</v>
      </c>
      <c r="AU255" s="230" t="s">
        <v>88</v>
      </c>
      <c r="AY255" s="18" t="s">
        <v>123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86</v>
      </c>
      <c r="BK255" s="231">
        <f>ROUND(I255*H255,2)</f>
        <v>0</v>
      </c>
      <c r="BL255" s="18" t="s">
        <v>130</v>
      </c>
      <c r="BM255" s="230" t="s">
        <v>346</v>
      </c>
    </row>
    <row r="256" s="2" customFormat="1">
      <c r="A256" s="39"/>
      <c r="B256" s="40"/>
      <c r="C256" s="41"/>
      <c r="D256" s="232" t="s">
        <v>132</v>
      </c>
      <c r="E256" s="41"/>
      <c r="F256" s="233" t="s">
        <v>347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132</v>
      </c>
      <c r="AU256" s="18" t="s">
        <v>88</v>
      </c>
    </row>
    <row r="257" s="2" customFormat="1">
      <c r="A257" s="39"/>
      <c r="B257" s="40"/>
      <c r="C257" s="41"/>
      <c r="D257" s="237" t="s">
        <v>134</v>
      </c>
      <c r="E257" s="41"/>
      <c r="F257" s="238" t="s">
        <v>348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134</v>
      </c>
      <c r="AU257" s="18" t="s">
        <v>88</v>
      </c>
    </row>
    <row r="258" s="13" customFormat="1">
      <c r="A258" s="13"/>
      <c r="B258" s="239"/>
      <c r="C258" s="240"/>
      <c r="D258" s="232" t="s">
        <v>136</v>
      </c>
      <c r="E258" s="241" t="s">
        <v>1</v>
      </c>
      <c r="F258" s="242" t="s">
        <v>349</v>
      </c>
      <c r="G258" s="240"/>
      <c r="H258" s="243">
        <v>2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136</v>
      </c>
      <c r="AU258" s="249" t="s">
        <v>88</v>
      </c>
      <c r="AV258" s="13" t="s">
        <v>88</v>
      </c>
      <c r="AW258" s="13" t="s">
        <v>34</v>
      </c>
      <c r="AX258" s="13" t="s">
        <v>86</v>
      </c>
      <c r="AY258" s="249" t="s">
        <v>123</v>
      </c>
    </row>
    <row r="259" s="2" customFormat="1" ht="16.5" customHeight="1">
      <c r="A259" s="39"/>
      <c r="B259" s="40"/>
      <c r="C259" s="219" t="s">
        <v>350</v>
      </c>
      <c r="D259" s="219" t="s">
        <v>125</v>
      </c>
      <c r="E259" s="220" t="s">
        <v>351</v>
      </c>
      <c r="F259" s="221" t="s">
        <v>352</v>
      </c>
      <c r="G259" s="222" t="s">
        <v>332</v>
      </c>
      <c r="H259" s="223">
        <v>2</v>
      </c>
      <c r="I259" s="224"/>
      <c r="J259" s="225">
        <f>ROUND(I259*H259,2)</f>
        <v>0</v>
      </c>
      <c r="K259" s="221" t="s">
        <v>129</v>
      </c>
      <c r="L259" s="45"/>
      <c r="M259" s="226" t="s">
        <v>1</v>
      </c>
      <c r="N259" s="227" t="s">
        <v>43</v>
      </c>
      <c r="O259" s="92"/>
      <c r="P259" s="228">
        <f>O259*H259</f>
        <v>0</v>
      </c>
      <c r="Q259" s="228">
        <v>0.21734000000000001</v>
      </c>
      <c r="R259" s="228">
        <f>Q259*H259</f>
        <v>0.43468000000000001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130</v>
      </c>
      <c r="AT259" s="230" t="s">
        <v>125</v>
      </c>
      <c r="AU259" s="230" t="s">
        <v>88</v>
      </c>
      <c r="AY259" s="18" t="s">
        <v>123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86</v>
      </c>
      <c r="BK259" s="231">
        <f>ROUND(I259*H259,2)</f>
        <v>0</v>
      </c>
      <c r="BL259" s="18" t="s">
        <v>130</v>
      </c>
      <c r="BM259" s="230" t="s">
        <v>353</v>
      </c>
    </row>
    <row r="260" s="2" customFormat="1">
      <c r="A260" s="39"/>
      <c r="B260" s="40"/>
      <c r="C260" s="41"/>
      <c r="D260" s="232" t="s">
        <v>132</v>
      </c>
      <c r="E260" s="41"/>
      <c r="F260" s="233" t="s">
        <v>352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132</v>
      </c>
      <c r="AU260" s="18" t="s">
        <v>88</v>
      </c>
    </row>
    <row r="261" s="2" customFormat="1">
      <c r="A261" s="39"/>
      <c r="B261" s="40"/>
      <c r="C261" s="41"/>
      <c r="D261" s="237" t="s">
        <v>134</v>
      </c>
      <c r="E261" s="41"/>
      <c r="F261" s="238" t="s">
        <v>354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134</v>
      </c>
      <c r="AU261" s="18" t="s">
        <v>88</v>
      </c>
    </row>
    <row r="262" s="13" customFormat="1">
      <c r="A262" s="13"/>
      <c r="B262" s="239"/>
      <c r="C262" s="240"/>
      <c r="D262" s="232" t="s">
        <v>136</v>
      </c>
      <c r="E262" s="241" t="s">
        <v>1</v>
      </c>
      <c r="F262" s="242" t="s">
        <v>355</v>
      </c>
      <c r="G262" s="240"/>
      <c r="H262" s="243">
        <v>2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136</v>
      </c>
      <c r="AU262" s="249" t="s">
        <v>88</v>
      </c>
      <c r="AV262" s="13" t="s">
        <v>88</v>
      </c>
      <c r="AW262" s="13" t="s">
        <v>34</v>
      </c>
      <c r="AX262" s="13" t="s">
        <v>86</v>
      </c>
      <c r="AY262" s="249" t="s">
        <v>123</v>
      </c>
    </row>
    <row r="263" s="2" customFormat="1" ht="16.5" customHeight="1">
      <c r="A263" s="39"/>
      <c r="B263" s="40"/>
      <c r="C263" s="261" t="s">
        <v>356</v>
      </c>
      <c r="D263" s="261" t="s">
        <v>232</v>
      </c>
      <c r="E263" s="262" t="s">
        <v>357</v>
      </c>
      <c r="F263" s="263" t="s">
        <v>358</v>
      </c>
      <c r="G263" s="264" t="s">
        <v>332</v>
      </c>
      <c r="H263" s="265">
        <v>2</v>
      </c>
      <c r="I263" s="266"/>
      <c r="J263" s="267">
        <f>ROUND(I263*H263,2)</f>
        <v>0</v>
      </c>
      <c r="K263" s="263" t="s">
        <v>129</v>
      </c>
      <c r="L263" s="268"/>
      <c r="M263" s="269" t="s">
        <v>1</v>
      </c>
      <c r="N263" s="270" t="s">
        <v>43</v>
      </c>
      <c r="O263" s="92"/>
      <c r="P263" s="228">
        <f>O263*H263</f>
        <v>0</v>
      </c>
      <c r="Q263" s="228">
        <v>0.108</v>
      </c>
      <c r="R263" s="228">
        <f>Q263*H263</f>
        <v>0.216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181</v>
      </c>
      <c r="AT263" s="230" t="s">
        <v>232</v>
      </c>
      <c r="AU263" s="230" t="s">
        <v>88</v>
      </c>
      <c r="AY263" s="18" t="s">
        <v>123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86</v>
      </c>
      <c r="BK263" s="231">
        <f>ROUND(I263*H263,2)</f>
        <v>0</v>
      </c>
      <c r="BL263" s="18" t="s">
        <v>130</v>
      </c>
      <c r="BM263" s="230" t="s">
        <v>359</v>
      </c>
    </row>
    <row r="264" s="2" customFormat="1">
      <c r="A264" s="39"/>
      <c r="B264" s="40"/>
      <c r="C264" s="41"/>
      <c r="D264" s="232" t="s">
        <v>132</v>
      </c>
      <c r="E264" s="41"/>
      <c r="F264" s="233" t="s">
        <v>358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132</v>
      </c>
      <c r="AU264" s="18" t="s">
        <v>88</v>
      </c>
    </row>
    <row r="265" s="13" customFormat="1">
      <c r="A265" s="13"/>
      <c r="B265" s="239"/>
      <c r="C265" s="240"/>
      <c r="D265" s="232" t="s">
        <v>136</v>
      </c>
      <c r="E265" s="241" t="s">
        <v>1</v>
      </c>
      <c r="F265" s="242" t="s">
        <v>360</v>
      </c>
      <c r="G265" s="240"/>
      <c r="H265" s="243">
        <v>2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136</v>
      </c>
      <c r="AU265" s="249" t="s">
        <v>88</v>
      </c>
      <c r="AV265" s="13" t="s">
        <v>88</v>
      </c>
      <c r="AW265" s="13" t="s">
        <v>34</v>
      </c>
      <c r="AX265" s="13" t="s">
        <v>86</v>
      </c>
      <c r="AY265" s="249" t="s">
        <v>123</v>
      </c>
    </row>
    <row r="266" s="2" customFormat="1" ht="16.5" customHeight="1">
      <c r="A266" s="39"/>
      <c r="B266" s="40"/>
      <c r="C266" s="219" t="s">
        <v>361</v>
      </c>
      <c r="D266" s="219" t="s">
        <v>125</v>
      </c>
      <c r="E266" s="220" t="s">
        <v>362</v>
      </c>
      <c r="F266" s="221" t="s">
        <v>363</v>
      </c>
      <c r="G266" s="222" t="s">
        <v>332</v>
      </c>
      <c r="H266" s="223">
        <v>4</v>
      </c>
      <c r="I266" s="224"/>
      <c r="J266" s="225">
        <f>ROUND(I266*H266,2)</f>
        <v>0</v>
      </c>
      <c r="K266" s="221" t="s">
        <v>129</v>
      </c>
      <c r="L266" s="45"/>
      <c r="M266" s="226" t="s">
        <v>1</v>
      </c>
      <c r="N266" s="227" t="s">
        <v>43</v>
      </c>
      <c r="O266" s="92"/>
      <c r="P266" s="228">
        <f>O266*H266</f>
        <v>0</v>
      </c>
      <c r="Q266" s="228">
        <v>0.040000000000000001</v>
      </c>
      <c r="R266" s="228">
        <f>Q266*H266</f>
        <v>0.16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130</v>
      </c>
      <c r="AT266" s="230" t="s">
        <v>125</v>
      </c>
      <c r="AU266" s="230" t="s">
        <v>88</v>
      </c>
      <c r="AY266" s="18" t="s">
        <v>123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86</v>
      </c>
      <c r="BK266" s="231">
        <f>ROUND(I266*H266,2)</f>
        <v>0</v>
      </c>
      <c r="BL266" s="18" t="s">
        <v>130</v>
      </c>
      <c r="BM266" s="230" t="s">
        <v>364</v>
      </c>
    </row>
    <row r="267" s="2" customFormat="1">
      <c r="A267" s="39"/>
      <c r="B267" s="40"/>
      <c r="C267" s="41"/>
      <c r="D267" s="232" t="s">
        <v>132</v>
      </c>
      <c r="E267" s="41"/>
      <c r="F267" s="233" t="s">
        <v>363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132</v>
      </c>
      <c r="AU267" s="18" t="s">
        <v>88</v>
      </c>
    </row>
    <row r="268" s="2" customFormat="1">
      <c r="A268" s="39"/>
      <c r="B268" s="40"/>
      <c r="C268" s="41"/>
      <c r="D268" s="237" t="s">
        <v>134</v>
      </c>
      <c r="E268" s="41"/>
      <c r="F268" s="238" t="s">
        <v>365</v>
      </c>
      <c r="G268" s="41"/>
      <c r="H268" s="41"/>
      <c r="I268" s="234"/>
      <c r="J268" s="41"/>
      <c r="K268" s="41"/>
      <c r="L268" s="45"/>
      <c r="M268" s="235"/>
      <c r="N268" s="23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134</v>
      </c>
      <c r="AU268" s="18" t="s">
        <v>88</v>
      </c>
    </row>
    <row r="269" s="13" customFormat="1">
      <c r="A269" s="13"/>
      <c r="B269" s="239"/>
      <c r="C269" s="240"/>
      <c r="D269" s="232" t="s">
        <v>136</v>
      </c>
      <c r="E269" s="241" t="s">
        <v>1</v>
      </c>
      <c r="F269" s="242" t="s">
        <v>366</v>
      </c>
      <c r="G269" s="240"/>
      <c r="H269" s="243">
        <v>4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136</v>
      </c>
      <c r="AU269" s="249" t="s">
        <v>88</v>
      </c>
      <c r="AV269" s="13" t="s">
        <v>88</v>
      </c>
      <c r="AW269" s="13" t="s">
        <v>34</v>
      </c>
      <c r="AX269" s="13" t="s">
        <v>86</v>
      </c>
      <c r="AY269" s="249" t="s">
        <v>123</v>
      </c>
    </row>
    <row r="270" s="2" customFormat="1" ht="16.5" customHeight="1">
      <c r="A270" s="39"/>
      <c r="B270" s="40"/>
      <c r="C270" s="261" t="s">
        <v>367</v>
      </c>
      <c r="D270" s="261" t="s">
        <v>232</v>
      </c>
      <c r="E270" s="262" t="s">
        <v>368</v>
      </c>
      <c r="F270" s="263" t="s">
        <v>369</v>
      </c>
      <c r="G270" s="264" t="s">
        <v>332</v>
      </c>
      <c r="H270" s="265">
        <v>4</v>
      </c>
      <c r="I270" s="266"/>
      <c r="J270" s="267">
        <f>ROUND(I270*H270,2)</f>
        <v>0</v>
      </c>
      <c r="K270" s="263" t="s">
        <v>129</v>
      </c>
      <c r="L270" s="268"/>
      <c r="M270" s="269" t="s">
        <v>1</v>
      </c>
      <c r="N270" s="270" t="s">
        <v>43</v>
      </c>
      <c r="O270" s="92"/>
      <c r="P270" s="228">
        <f>O270*H270</f>
        <v>0</v>
      </c>
      <c r="Q270" s="228">
        <v>0.013299999999999999</v>
      </c>
      <c r="R270" s="228">
        <f>Q270*H270</f>
        <v>0.053199999999999997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181</v>
      </c>
      <c r="AT270" s="230" t="s">
        <v>232</v>
      </c>
      <c r="AU270" s="230" t="s">
        <v>88</v>
      </c>
      <c r="AY270" s="18" t="s">
        <v>123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86</v>
      </c>
      <c r="BK270" s="231">
        <f>ROUND(I270*H270,2)</f>
        <v>0</v>
      </c>
      <c r="BL270" s="18" t="s">
        <v>130</v>
      </c>
      <c r="BM270" s="230" t="s">
        <v>370</v>
      </c>
    </row>
    <row r="271" s="2" customFormat="1">
      <c r="A271" s="39"/>
      <c r="B271" s="40"/>
      <c r="C271" s="41"/>
      <c r="D271" s="232" t="s">
        <v>132</v>
      </c>
      <c r="E271" s="41"/>
      <c r="F271" s="233" t="s">
        <v>369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132</v>
      </c>
      <c r="AU271" s="18" t="s">
        <v>88</v>
      </c>
    </row>
    <row r="272" s="12" customFormat="1" ht="22.8" customHeight="1">
      <c r="A272" s="12"/>
      <c r="B272" s="203"/>
      <c r="C272" s="204"/>
      <c r="D272" s="205" t="s">
        <v>77</v>
      </c>
      <c r="E272" s="217" t="s">
        <v>189</v>
      </c>
      <c r="F272" s="217" t="s">
        <v>371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SUM(P273:P292)</f>
        <v>0</v>
      </c>
      <c r="Q272" s="211"/>
      <c r="R272" s="212">
        <f>SUM(R273:R292)</f>
        <v>0.0061599999999999997</v>
      </c>
      <c r="S272" s="211"/>
      <c r="T272" s="213">
        <f>SUM(T273:T292)</f>
        <v>13.24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86</v>
      </c>
      <c r="AT272" s="215" t="s">
        <v>77</v>
      </c>
      <c r="AU272" s="215" t="s">
        <v>86</v>
      </c>
      <c r="AY272" s="214" t="s">
        <v>123</v>
      </c>
      <c r="BK272" s="216">
        <f>SUM(BK273:BK292)</f>
        <v>0</v>
      </c>
    </row>
    <row r="273" s="2" customFormat="1" ht="21.75" customHeight="1">
      <c r="A273" s="39"/>
      <c r="B273" s="40"/>
      <c r="C273" s="219" t="s">
        <v>372</v>
      </c>
      <c r="D273" s="219" t="s">
        <v>125</v>
      </c>
      <c r="E273" s="220" t="s">
        <v>373</v>
      </c>
      <c r="F273" s="221" t="s">
        <v>374</v>
      </c>
      <c r="G273" s="222" t="s">
        <v>184</v>
      </c>
      <c r="H273" s="223">
        <v>10</v>
      </c>
      <c r="I273" s="224"/>
      <c r="J273" s="225">
        <f>ROUND(I273*H273,2)</f>
        <v>0</v>
      </c>
      <c r="K273" s="221" t="s">
        <v>129</v>
      </c>
      <c r="L273" s="45"/>
      <c r="M273" s="226" t="s">
        <v>1</v>
      </c>
      <c r="N273" s="227" t="s">
        <v>43</v>
      </c>
      <c r="O273" s="92"/>
      <c r="P273" s="228">
        <f>O273*H273</f>
        <v>0</v>
      </c>
      <c r="Q273" s="228">
        <v>0.00059999999999999995</v>
      </c>
      <c r="R273" s="228">
        <f>Q273*H273</f>
        <v>0.0059999999999999993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130</v>
      </c>
      <c r="AT273" s="230" t="s">
        <v>125</v>
      </c>
      <c r="AU273" s="230" t="s">
        <v>88</v>
      </c>
      <c r="AY273" s="18" t="s">
        <v>123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86</v>
      </c>
      <c r="BK273" s="231">
        <f>ROUND(I273*H273,2)</f>
        <v>0</v>
      </c>
      <c r="BL273" s="18" t="s">
        <v>130</v>
      </c>
      <c r="BM273" s="230" t="s">
        <v>375</v>
      </c>
    </row>
    <row r="274" s="2" customFormat="1">
      <c r="A274" s="39"/>
      <c r="B274" s="40"/>
      <c r="C274" s="41"/>
      <c r="D274" s="232" t="s">
        <v>132</v>
      </c>
      <c r="E274" s="41"/>
      <c r="F274" s="233" t="s">
        <v>376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132</v>
      </c>
      <c r="AU274" s="18" t="s">
        <v>88</v>
      </c>
    </row>
    <row r="275" s="2" customFormat="1">
      <c r="A275" s="39"/>
      <c r="B275" s="40"/>
      <c r="C275" s="41"/>
      <c r="D275" s="237" t="s">
        <v>134</v>
      </c>
      <c r="E275" s="41"/>
      <c r="F275" s="238" t="s">
        <v>377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134</v>
      </c>
      <c r="AU275" s="18" t="s">
        <v>88</v>
      </c>
    </row>
    <row r="276" s="13" customFormat="1">
      <c r="A276" s="13"/>
      <c r="B276" s="239"/>
      <c r="C276" s="240"/>
      <c r="D276" s="232" t="s">
        <v>136</v>
      </c>
      <c r="E276" s="241" t="s">
        <v>1</v>
      </c>
      <c r="F276" s="242" t="s">
        <v>378</v>
      </c>
      <c r="G276" s="240"/>
      <c r="H276" s="243">
        <v>10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136</v>
      </c>
      <c r="AU276" s="249" t="s">
        <v>88</v>
      </c>
      <c r="AV276" s="13" t="s">
        <v>88</v>
      </c>
      <c r="AW276" s="13" t="s">
        <v>34</v>
      </c>
      <c r="AX276" s="13" t="s">
        <v>86</v>
      </c>
      <c r="AY276" s="249" t="s">
        <v>123</v>
      </c>
    </row>
    <row r="277" s="2" customFormat="1" ht="16.5" customHeight="1">
      <c r="A277" s="39"/>
      <c r="B277" s="40"/>
      <c r="C277" s="219" t="s">
        <v>379</v>
      </c>
      <c r="D277" s="219" t="s">
        <v>125</v>
      </c>
      <c r="E277" s="220" t="s">
        <v>380</v>
      </c>
      <c r="F277" s="221" t="s">
        <v>381</v>
      </c>
      <c r="G277" s="222" t="s">
        <v>184</v>
      </c>
      <c r="H277" s="223">
        <v>10</v>
      </c>
      <c r="I277" s="224"/>
      <c r="J277" s="225">
        <f>ROUND(I277*H277,2)</f>
        <v>0</v>
      </c>
      <c r="K277" s="221" t="s">
        <v>129</v>
      </c>
      <c r="L277" s="45"/>
      <c r="M277" s="226" t="s">
        <v>1</v>
      </c>
      <c r="N277" s="227" t="s">
        <v>43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130</v>
      </c>
      <c r="AT277" s="230" t="s">
        <v>125</v>
      </c>
      <c r="AU277" s="230" t="s">
        <v>88</v>
      </c>
      <c r="AY277" s="18" t="s">
        <v>123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86</v>
      </c>
      <c r="BK277" s="231">
        <f>ROUND(I277*H277,2)</f>
        <v>0</v>
      </c>
      <c r="BL277" s="18" t="s">
        <v>130</v>
      </c>
      <c r="BM277" s="230" t="s">
        <v>382</v>
      </c>
    </row>
    <row r="278" s="2" customFormat="1">
      <c r="A278" s="39"/>
      <c r="B278" s="40"/>
      <c r="C278" s="41"/>
      <c r="D278" s="232" t="s">
        <v>132</v>
      </c>
      <c r="E278" s="41"/>
      <c r="F278" s="233" t="s">
        <v>383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132</v>
      </c>
      <c r="AU278" s="18" t="s">
        <v>88</v>
      </c>
    </row>
    <row r="279" s="2" customFormat="1">
      <c r="A279" s="39"/>
      <c r="B279" s="40"/>
      <c r="C279" s="41"/>
      <c r="D279" s="237" t="s">
        <v>134</v>
      </c>
      <c r="E279" s="41"/>
      <c r="F279" s="238" t="s">
        <v>384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134</v>
      </c>
      <c r="AU279" s="18" t="s">
        <v>88</v>
      </c>
    </row>
    <row r="280" s="13" customFormat="1">
      <c r="A280" s="13"/>
      <c r="B280" s="239"/>
      <c r="C280" s="240"/>
      <c r="D280" s="232" t="s">
        <v>136</v>
      </c>
      <c r="E280" s="241" t="s">
        <v>1</v>
      </c>
      <c r="F280" s="242" t="s">
        <v>385</v>
      </c>
      <c r="G280" s="240"/>
      <c r="H280" s="243">
        <v>10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136</v>
      </c>
      <c r="AU280" s="249" t="s">
        <v>88</v>
      </c>
      <c r="AV280" s="13" t="s">
        <v>88</v>
      </c>
      <c r="AW280" s="13" t="s">
        <v>34</v>
      </c>
      <c r="AX280" s="13" t="s">
        <v>86</v>
      </c>
      <c r="AY280" s="249" t="s">
        <v>123</v>
      </c>
    </row>
    <row r="281" s="2" customFormat="1" ht="16.5" customHeight="1">
      <c r="A281" s="39"/>
      <c r="B281" s="40"/>
      <c r="C281" s="219" t="s">
        <v>386</v>
      </c>
      <c r="D281" s="219" t="s">
        <v>125</v>
      </c>
      <c r="E281" s="220" t="s">
        <v>387</v>
      </c>
      <c r="F281" s="221" t="s">
        <v>388</v>
      </c>
      <c r="G281" s="222" t="s">
        <v>184</v>
      </c>
      <c r="H281" s="223">
        <v>8</v>
      </c>
      <c r="I281" s="224"/>
      <c r="J281" s="225">
        <f>ROUND(I281*H281,2)</f>
        <v>0</v>
      </c>
      <c r="K281" s="221" t="s">
        <v>129</v>
      </c>
      <c r="L281" s="45"/>
      <c r="M281" s="226" t="s">
        <v>1</v>
      </c>
      <c r="N281" s="227" t="s">
        <v>43</v>
      </c>
      <c r="O281" s="92"/>
      <c r="P281" s="228">
        <f>O281*H281</f>
        <v>0</v>
      </c>
      <c r="Q281" s="228">
        <v>2.0000000000000002E-05</v>
      </c>
      <c r="R281" s="228">
        <f>Q281*H281</f>
        <v>0.00016000000000000001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130</v>
      </c>
      <c r="AT281" s="230" t="s">
        <v>125</v>
      </c>
      <c r="AU281" s="230" t="s">
        <v>88</v>
      </c>
      <c r="AY281" s="18" t="s">
        <v>123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86</v>
      </c>
      <c r="BK281" s="231">
        <f>ROUND(I281*H281,2)</f>
        <v>0</v>
      </c>
      <c r="BL281" s="18" t="s">
        <v>130</v>
      </c>
      <c r="BM281" s="230" t="s">
        <v>389</v>
      </c>
    </row>
    <row r="282" s="2" customFormat="1">
      <c r="A282" s="39"/>
      <c r="B282" s="40"/>
      <c r="C282" s="41"/>
      <c r="D282" s="232" t="s">
        <v>132</v>
      </c>
      <c r="E282" s="41"/>
      <c r="F282" s="233" t="s">
        <v>390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132</v>
      </c>
      <c r="AU282" s="18" t="s">
        <v>88</v>
      </c>
    </row>
    <row r="283" s="2" customFormat="1">
      <c r="A283" s="39"/>
      <c r="B283" s="40"/>
      <c r="C283" s="41"/>
      <c r="D283" s="237" t="s">
        <v>134</v>
      </c>
      <c r="E283" s="41"/>
      <c r="F283" s="238" t="s">
        <v>391</v>
      </c>
      <c r="G283" s="41"/>
      <c r="H283" s="41"/>
      <c r="I283" s="234"/>
      <c r="J283" s="41"/>
      <c r="K283" s="41"/>
      <c r="L283" s="45"/>
      <c r="M283" s="235"/>
      <c r="N283" s="23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134</v>
      </c>
      <c r="AU283" s="18" t="s">
        <v>88</v>
      </c>
    </row>
    <row r="284" s="13" customFormat="1">
      <c r="A284" s="13"/>
      <c r="B284" s="239"/>
      <c r="C284" s="240"/>
      <c r="D284" s="232" t="s">
        <v>136</v>
      </c>
      <c r="E284" s="241" t="s">
        <v>1</v>
      </c>
      <c r="F284" s="242" t="s">
        <v>392</v>
      </c>
      <c r="G284" s="240"/>
      <c r="H284" s="243">
        <v>8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136</v>
      </c>
      <c r="AU284" s="249" t="s">
        <v>88</v>
      </c>
      <c r="AV284" s="13" t="s">
        <v>88</v>
      </c>
      <c r="AW284" s="13" t="s">
        <v>34</v>
      </c>
      <c r="AX284" s="13" t="s">
        <v>86</v>
      </c>
      <c r="AY284" s="249" t="s">
        <v>123</v>
      </c>
    </row>
    <row r="285" s="2" customFormat="1" ht="16.5" customHeight="1">
      <c r="A285" s="39"/>
      <c r="B285" s="40"/>
      <c r="C285" s="219" t="s">
        <v>393</v>
      </c>
      <c r="D285" s="219" t="s">
        <v>125</v>
      </c>
      <c r="E285" s="220" t="s">
        <v>394</v>
      </c>
      <c r="F285" s="221" t="s">
        <v>395</v>
      </c>
      <c r="G285" s="222" t="s">
        <v>128</v>
      </c>
      <c r="H285" s="223">
        <v>662</v>
      </c>
      <c r="I285" s="224"/>
      <c r="J285" s="225">
        <f>ROUND(I285*H285,2)</f>
        <v>0</v>
      </c>
      <c r="K285" s="221" t="s">
        <v>129</v>
      </c>
      <c r="L285" s="45"/>
      <c r="M285" s="226" t="s">
        <v>1</v>
      </c>
      <c r="N285" s="227" t="s">
        <v>43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0.02</v>
      </c>
      <c r="T285" s="229">
        <f>S285*H285</f>
        <v>13.24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130</v>
      </c>
      <c r="AT285" s="230" t="s">
        <v>125</v>
      </c>
      <c r="AU285" s="230" t="s">
        <v>88</v>
      </c>
      <c r="AY285" s="18" t="s">
        <v>123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86</v>
      </c>
      <c r="BK285" s="231">
        <f>ROUND(I285*H285,2)</f>
        <v>0</v>
      </c>
      <c r="BL285" s="18" t="s">
        <v>130</v>
      </c>
      <c r="BM285" s="230" t="s">
        <v>396</v>
      </c>
    </row>
    <row r="286" s="2" customFormat="1">
      <c r="A286" s="39"/>
      <c r="B286" s="40"/>
      <c r="C286" s="41"/>
      <c r="D286" s="232" t="s">
        <v>132</v>
      </c>
      <c r="E286" s="41"/>
      <c r="F286" s="233" t="s">
        <v>397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132</v>
      </c>
      <c r="AU286" s="18" t="s">
        <v>88</v>
      </c>
    </row>
    <row r="287" s="2" customFormat="1">
      <c r="A287" s="39"/>
      <c r="B287" s="40"/>
      <c r="C287" s="41"/>
      <c r="D287" s="237" t="s">
        <v>134</v>
      </c>
      <c r="E287" s="41"/>
      <c r="F287" s="238" t="s">
        <v>398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134</v>
      </c>
      <c r="AU287" s="18" t="s">
        <v>88</v>
      </c>
    </row>
    <row r="288" s="13" customFormat="1">
      <c r="A288" s="13"/>
      <c r="B288" s="239"/>
      <c r="C288" s="240"/>
      <c r="D288" s="232" t="s">
        <v>136</v>
      </c>
      <c r="E288" s="241" t="s">
        <v>1</v>
      </c>
      <c r="F288" s="242" t="s">
        <v>399</v>
      </c>
      <c r="G288" s="240"/>
      <c r="H288" s="243">
        <v>662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136</v>
      </c>
      <c r="AU288" s="249" t="s">
        <v>88</v>
      </c>
      <c r="AV288" s="13" t="s">
        <v>88</v>
      </c>
      <c r="AW288" s="13" t="s">
        <v>34</v>
      </c>
      <c r="AX288" s="13" t="s">
        <v>86</v>
      </c>
      <c r="AY288" s="249" t="s">
        <v>123</v>
      </c>
    </row>
    <row r="289" s="2" customFormat="1" ht="16.5" customHeight="1">
      <c r="A289" s="39"/>
      <c r="B289" s="40"/>
      <c r="C289" s="219" t="s">
        <v>400</v>
      </c>
      <c r="D289" s="219" t="s">
        <v>125</v>
      </c>
      <c r="E289" s="220" t="s">
        <v>401</v>
      </c>
      <c r="F289" s="221" t="s">
        <v>402</v>
      </c>
      <c r="G289" s="222" t="s">
        <v>128</v>
      </c>
      <c r="H289" s="223">
        <v>18</v>
      </c>
      <c r="I289" s="224"/>
      <c r="J289" s="225">
        <f>ROUND(I289*H289,2)</f>
        <v>0</v>
      </c>
      <c r="K289" s="221" t="s">
        <v>129</v>
      </c>
      <c r="L289" s="45"/>
      <c r="M289" s="226" t="s">
        <v>1</v>
      </c>
      <c r="N289" s="227" t="s">
        <v>43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130</v>
      </c>
      <c r="AT289" s="230" t="s">
        <v>125</v>
      </c>
      <c r="AU289" s="230" t="s">
        <v>88</v>
      </c>
      <c r="AY289" s="18" t="s">
        <v>123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86</v>
      </c>
      <c r="BK289" s="231">
        <f>ROUND(I289*H289,2)</f>
        <v>0</v>
      </c>
      <c r="BL289" s="18" t="s">
        <v>130</v>
      </c>
      <c r="BM289" s="230" t="s">
        <v>403</v>
      </c>
    </row>
    <row r="290" s="2" customFormat="1">
      <c r="A290" s="39"/>
      <c r="B290" s="40"/>
      <c r="C290" s="41"/>
      <c r="D290" s="232" t="s">
        <v>132</v>
      </c>
      <c r="E290" s="41"/>
      <c r="F290" s="233" t="s">
        <v>404</v>
      </c>
      <c r="G290" s="41"/>
      <c r="H290" s="41"/>
      <c r="I290" s="234"/>
      <c r="J290" s="41"/>
      <c r="K290" s="41"/>
      <c r="L290" s="45"/>
      <c r="M290" s="235"/>
      <c r="N290" s="236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132</v>
      </c>
      <c r="AU290" s="18" t="s">
        <v>88</v>
      </c>
    </row>
    <row r="291" s="2" customFormat="1">
      <c r="A291" s="39"/>
      <c r="B291" s="40"/>
      <c r="C291" s="41"/>
      <c r="D291" s="237" t="s">
        <v>134</v>
      </c>
      <c r="E291" s="41"/>
      <c r="F291" s="238" t="s">
        <v>405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134</v>
      </c>
      <c r="AU291" s="18" t="s">
        <v>88</v>
      </c>
    </row>
    <row r="292" s="13" customFormat="1">
      <c r="A292" s="13"/>
      <c r="B292" s="239"/>
      <c r="C292" s="240"/>
      <c r="D292" s="232" t="s">
        <v>136</v>
      </c>
      <c r="E292" s="241" t="s">
        <v>1</v>
      </c>
      <c r="F292" s="242" t="s">
        <v>406</v>
      </c>
      <c r="G292" s="240"/>
      <c r="H292" s="243">
        <v>18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136</v>
      </c>
      <c r="AU292" s="249" t="s">
        <v>88</v>
      </c>
      <c r="AV292" s="13" t="s">
        <v>88</v>
      </c>
      <c r="AW292" s="13" t="s">
        <v>34</v>
      </c>
      <c r="AX292" s="13" t="s">
        <v>86</v>
      </c>
      <c r="AY292" s="249" t="s">
        <v>123</v>
      </c>
    </row>
    <row r="293" s="12" customFormat="1" ht="22.8" customHeight="1">
      <c r="A293" s="12"/>
      <c r="B293" s="203"/>
      <c r="C293" s="204"/>
      <c r="D293" s="205" t="s">
        <v>77</v>
      </c>
      <c r="E293" s="217" t="s">
        <v>407</v>
      </c>
      <c r="F293" s="217" t="s">
        <v>408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SUM(P294:P327)</f>
        <v>0</v>
      </c>
      <c r="Q293" s="211"/>
      <c r="R293" s="212">
        <f>SUM(R294:R327)</f>
        <v>0</v>
      </c>
      <c r="S293" s="211"/>
      <c r="T293" s="213">
        <f>SUM(T294:T327)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86</v>
      </c>
      <c r="AT293" s="215" t="s">
        <v>77</v>
      </c>
      <c r="AU293" s="215" t="s">
        <v>86</v>
      </c>
      <c r="AY293" s="214" t="s">
        <v>123</v>
      </c>
      <c r="BK293" s="216">
        <f>SUM(BK294:BK327)</f>
        <v>0</v>
      </c>
    </row>
    <row r="294" s="2" customFormat="1" ht="16.5" customHeight="1">
      <c r="A294" s="39"/>
      <c r="B294" s="40"/>
      <c r="C294" s="219" t="s">
        <v>409</v>
      </c>
      <c r="D294" s="219" t="s">
        <v>125</v>
      </c>
      <c r="E294" s="220" t="s">
        <v>410</v>
      </c>
      <c r="F294" s="221" t="s">
        <v>411</v>
      </c>
      <c r="G294" s="222" t="s">
        <v>206</v>
      </c>
      <c r="H294" s="223">
        <v>382.71499999999998</v>
      </c>
      <c r="I294" s="224"/>
      <c r="J294" s="225">
        <f>ROUND(I294*H294,2)</f>
        <v>0</v>
      </c>
      <c r="K294" s="221" t="s">
        <v>129</v>
      </c>
      <c r="L294" s="45"/>
      <c r="M294" s="226" t="s">
        <v>1</v>
      </c>
      <c r="N294" s="227" t="s">
        <v>43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130</v>
      </c>
      <c r="AT294" s="230" t="s">
        <v>125</v>
      </c>
      <c r="AU294" s="230" t="s">
        <v>88</v>
      </c>
      <c r="AY294" s="18" t="s">
        <v>123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86</v>
      </c>
      <c r="BK294" s="231">
        <f>ROUND(I294*H294,2)</f>
        <v>0</v>
      </c>
      <c r="BL294" s="18" t="s">
        <v>130</v>
      </c>
      <c r="BM294" s="230" t="s">
        <v>412</v>
      </c>
    </row>
    <row r="295" s="2" customFormat="1">
      <c r="A295" s="39"/>
      <c r="B295" s="40"/>
      <c r="C295" s="41"/>
      <c r="D295" s="232" t="s">
        <v>132</v>
      </c>
      <c r="E295" s="41"/>
      <c r="F295" s="233" t="s">
        <v>413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132</v>
      </c>
      <c r="AU295" s="18" t="s">
        <v>88</v>
      </c>
    </row>
    <row r="296" s="2" customFormat="1">
      <c r="A296" s="39"/>
      <c r="B296" s="40"/>
      <c r="C296" s="41"/>
      <c r="D296" s="237" t="s">
        <v>134</v>
      </c>
      <c r="E296" s="41"/>
      <c r="F296" s="238" t="s">
        <v>414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134</v>
      </c>
      <c r="AU296" s="18" t="s">
        <v>88</v>
      </c>
    </row>
    <row r="297" s="15" customFormat="1">
      <c r="A297" s="15"/>
      <c r="B297" s="271"/>
      <c r="C297" s="272"/>
      <c r="D297" s="232" t="s">
        <v>136</v>
      </c>
      <c r="E297" s="273" t="s">
        <v>1</v>
      </c>
      <c r="F297" s="274" t="s">
        <v>415</v>
      </c>
      <c r="G297" s="272"/>
      <c r="H297" s="273" t="s">
        <v>1</v>
      </c>
      <c r="I297" s="275"/>
      <c r="J297" s="272"/>
      <c r="K297" s="272"/>
      <c r="L297" s="276"/>
      <c r="M297" s="277"/>
      <c r="N297" s="278"/>
      <c r="O297" s="278"/>
      <c r="P297" s="278"/>
      <c r="Q297" s="278"/>
      <c r="R297" s="278"/>
      <c r="S297" s="278"/>
      <c r="T297" s="279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80" t="s">
        <v>136</v>
      </c>
      <c r="AU297" s="280" t="s">
        <v>88</v>
      </c>
      <c r="AV297" s="15" t="s">
        <v>86</v>
      </c>
      <c r="AW297" s="15" t="s">
        <v>34</v>
      </c>
      <c r="AX297" s="15" t="s">
        <v>78</v>
      </c>
      <c r="AY297" s="280" t="s">
        <v>123</v>
      </c>
    </row>
    <row r="298" s="13" customFormat="1">
      <c r="A298" s="13"/>
      <c r="B298" s="239"/>
      <c r="C298" s="240"/>
      <c r="D298" s="232" t="s">
        <v>136</v>
      </c>
      <c r="E298" s="241" t="s">
        <v>1</v>
      </c>
      <c r="F298" s="242" t="s">
        <v>416</v>
      </c>
      <c r="G298" s="240"/>
      <c r="H298" s="243">
        <v>2.2549999999999999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136</v>
      </c>
      <c r="AU298" s="249" t="s">
        <v>88</v>
      </c>
      <c r="AV298" s="13" t="s">
        <v>88</v>
      </c>
      <c r="AW298" s="13" t="s">
        <v>34</v>
      </c>
      <c r="AX298" s="13" t="s">
        <v>78</v>
      </c>
      <c r="AY298" s="249" t="s">
        <v>123</v>
      </c>
    </row>
    <row r="299" s="13" customFormat="1">
      <c r="A299" s="13"/>
      <c r="B299" s="239"/>
      <c r="C299" s="240"/>
      <c r="D299" s="232" t="s">
        <v>136</v>
      </c>
      <c r="E299" s="241" t="s">
        <v>1</v>
      </c>
      <c r="F299" s="242" t="s">
        <v>417</v>
      </c>
      <c r="G299" s="240"/>
      <c r="H299" s="243">
        <v>1.1000000000000001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136</v>
      </c>
      <c r="AU299" s="249" t="s">
        <v>88</v>
      </c>
      <c r="AV299" s="13" t="s">
        <v>88</v>
      </c>
      <c r="AW299" s="13" t="s">
        <v>34</v>
      </c>
      <c r="AX299" s="13" t="s">
        <v>78</v>
      </c>
      <c r="AY299" s="249" t="s">
        <v>123</v>
      </c>
    </row>
    <row r="300" s="16" customFormat="1">
      <c r="A300" s="16"/>
      <c r="B300" s="281"/>
      <c r="C300" s="282"/>
      <c r="D300" s="232" t="s">
        <v>136</v>
      </c>
      <c r="E300" s="283" t="s">
        <v>1</v>
      </c>
      <c r="F300" s="284" t="s">
        <v>418</v>
      </c>
      <c r="G300" s="282"/>
      <c r="H300" s="285">
        <v>3.355</v>
      </c>
      <c r="I300" s="286"/>
      <c r="J300" s="282"/>
      <c r="K300" s="282"/>
      <c r="L300" s="287"/>
      <c r="M300" s="288"/>
      <c r="N300" s="289"/>
      <c r="O300" s="289"/>
      <c r="P300" s="289"/>
      <c r="Q300" s="289"/>
      <c r="R300" s="289"/>
      <c r="S300" s="289"/>
      <c r="T300" s="290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291" t="s">
        <v>136</v>
      </c>
      <c r="AU300" s="291" t="s">
        <v>88</v>
      </c>
      <c r="AV300" s="16" t="s">
        <v>144</v>
      </c>
      <c r="AW300" s="16" t="s">
        <v>34</v>
      </c>
      <c r="AX300" s="16" t="s">
        <v>78</v>
      </c>
      <c r="AY300" s="291" t="s">
        <v>123</v>
      </c>
    </row>
    <row r="301" s="15" customFormat="1">
      <c r="A301" s="15"/>
      <c r="B301" s="271"/>
      <c r="C301" s="272"/>
      <c r="D301" s="232" t="s">
        <v>136</v>
      </c>
      <c r="E301" s="273" t="s">
        <v>1</v>
      </c>
      <c r="F301" s="274" t="s">
        <v>419</v>
      </c>
      <c r="G301" s="272"/>
      <c r="H301" s="273" t="s">
        <v>1</v>
      </c>
      <c r="I301" s="275"/>
      <c r="J301" s="272"/>
      <c r="K301" s="272"/>
      <c r="L301" s="276"/>
      <c r="M301" s="277"/>
      <c r="N301" s="278"/>
      <c r="O301" s="278"/>
      <c r="P301" s="278"/>
      <c r="Q301" s="278"/>
      <c r="R301" s="278"/>
      <c r="S301" s="278"/>
      <c r="T301" s="279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0" t="s">
        <v>136</v>
      </c>
      <c r="AU301" s="280" t="s">
        <v>88</v>
      </c>
      <c r="AV301" s="15" t="s">
        <v>86</v>
      </c>
      <c r="AW301" s="15" t="s">
        <v>34</v>
      </c>
      <c r="AX301" s="15" t="s">
        <v>78</v>
      </c>
      <c r="AY301" s="280" t="s">
        <v>123</v>
      </c>
    </row>
    <row r="302" s="13" customFormat="1">
      <c r="A302" s="13"/>
      <c r="B302" s="239"/>
      <c r="C302" s="240"/>
      <c r="D302" s="232" t="s">
        <v>136</v>
      </c>
      <c r="E302" s="241" t="s">
        <v>1</v>
      </c>
      <c r="F302" s="242" t="s">
        <v>420</v>
      </c>
      <c r="G302" s="240"/>
      <c r="H302" s="243">
        <v>207.94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136</v>
      </c>
      <c r="AU302" s="249" t="s">
        <v>88</v>
      </c>
      <c r="AV302" s="13" t="s">
        <v>88</v>
      </c>
      <c r="AW302" s="13" t="s">
        <v>34</v>
      </c>
      <c r="AX302" s="13" t="s">
        <v>78</v>
      </c>
      <c r="AY302" s="249" t="s">
        <v>123</v>
      </c>
    </row>
    <row r="303" s="13" customFormat="1">
      <c r="A303" s="13"/>
      <c r="B303" s="239"/>
      <c r="C303" s="240"/>
      <c r="D303" s="232" t="s">
        <v>136</v>
      </c>
      <c r="E303" s="241" t="s">
        <v>1</v>
      </c>
      <c r="F303" s="242" t="s">
        <v>421</v>
      </c>
      <c r="G303" s="240"/>
      <c r="H303" s="243">
        <v>31.82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136</v>
      </c>
      <c r="AU303" s="249" t="s">
        <v>88</v>
      </c>
      <c r="AV303" s="13" t="s">
        <v>88</v>
      </c>
      <c r="AW303" s="13" t="s">
        <v>34</v>
      </c>
      <c r="AX303" s="13" t="s">
        <v>78</v>
      </c>
      <c r="AY303" s="249" t="s">
        <v>123</v>
      </c>
    </row>
    <row r="304" s="13" customFormat="1">
      <c r="A304" s="13"/>
      <c r="B304" s="239"/>
      <c r="C304" s="240"/>
      <c r="D304" s="232" t="s">
        <v>136</v>
      </c>
      <c r="E304" s="241" t="s">
        <v>1</v>
      </c>
      <c r="F304" s="242" t="s">
        <v>422</v>
      </c>
      <c r="G304" s="240"/>
      <c r="H304" s="243">
        <v>11.5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136</v>
      </c>
      <c r="AU304" s="249" t="s">
        <v>88</v>
      </c>
      <c r="AV304" s="13" t="s">
        <v>88</v>
      </c>
      <c r="AW304" s="13" t="s">
        <v>34</v>
      </c>
      <c r="AX304" s="13" t="s">
        <v>78</v>
      </c>
      <c r="AY304" s="249" t="s">
        <v>123</v>
      </c>
    </row>
    <row r="305" s="13" customFormat="1">
      <c r="A305" s="13"/>
      <c r="B305" s="239"/>
      <c r="C305" s="240"/>
      <c r="D305" s="232" t="s">
        <v>136</v>
      </c>
      <c r="E305" s="241" t="s">
        <v>1</v>
      </c>
      <c r="F305" s="242" t="s">
        <v>423</v>
      </c>
      <c r="G305" s="240"/>
      <c r="H305" s="243">
        <v>4.5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136</v>
      </c>
      <c r="AU305" s="249" t="s">
        <v>88</v>
      </c>
      <c r="AV305" s="13" t="s">
        <v>88</v>
      </c>
      <c r="AW305" s="13" t="s">
        <v>34</v>
      </c>
      <c r="AX305" s="13" t="s">
        <v>78</v>
      </c>
      <c r="AY305" s="249" t="s">
        <v>123</v>
      </c>
    </row>
    <row r="306" s="16" customFormat="1">
      <c r="A306" s="16"/>
      <c r="B306" s="281"/>
      <c r="C306" s="282"/>
      <c r="D306" s="232" t="s">
        <v>136</v>
      </c>
      <c r="E306" s="283" t="s">
        <v>1</v>
      </c>
      <c r="F306" s="284" t="s">
        <v>418</v>
      </c>
      <c r="G306" s="282"/>
      <c r="H306" s="285">
        <v>255.75999999999999</v>
      </c>
      <c r="I306" s="286"/>
      <c r="J306" s="282"/>
      <c r="K306" s="282"/>
      <c r="L306" s="287"/>
      <c r="M306" s="288"/>
      <c r="N306" s="289"/>
      <c r="O306" s="289"/>
      <c r="P306" s="289"/>
      <c r="Q306" s="289"/>
      <c r="R306" s="289"/>
      <c r="S306" s="289"/>
      <c r="T306" s="290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91" t="s">
        <v>136</v>
      </c>
      <c r="AU306" s="291" t="s">
        <v>88</v>
      </c>
      <c r="AV306" s="16" t="s">
        <v>144</v>
      </c>
      <c r="AW306" s="16" t="s">
        <v>34</v>
      </c>
      <c r="AX306" s="16" t="s">
        <v>78</v>
      </c>
      <c r="AY306" s="291" t="s">
        <v>123</v>
      </c>
    </row>
    <row r="307" s="15" customFormat="1">
      <c r="A307" s="15"/>
      <c r="B307" s="271"/>
      <c r="C307" s="272"/>
      <c r="D307" s="232" t="s">
        <v>136</v>
      </c>
      <c r="E307" s="273" t="s">
        <v>1</v>
      </c>
      <c r="F307" s="274" t="s">
        <v>424</v>
      </c>
      <c r="G307" s="272"/>
      <c r="H307" s="273" t="s">
        <v>1</v>
      </c>
      <c r="I307" s="275"/>
      <c r="J307" s="272"/>
      <c r="K307" s="272"/>
      <c r="L307" s="276"/>
      <c r="M307" s="277"/>
      <c r="N307" s="278"/>
      <c r="O307" s="278"/>
      <c r="P307" s="278"/>
      <c r="Q307" s="278"/>
      <c r="R307" s="278"/>
      <c r="S307" s="278"/>
      <c r="T307" s="27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80" t="s">
        <v>136</v>
      </c>
      <c r="AU307" s="280" t="s">
        <v>88</v>
      </c>
      <c r="AV307" s="15" t="s">
        <v>86</v>
      </c>
      <c r="AW307" s="15" t="s">
        <v>34</v>
      </c>
      <c r="AX307" s="15" t="s">
        <v>78</v>
      </c>
      <c r="AY307" s="280" t="s">
        <v>123</v>
      </c>
    </row>
    <row r="308" s="13" customFormat="1">
      <c r="A308" s="13"/>
      <c r="B308" s="239"/>
      <c r="C308" s="240"/>
      <c r="D308" s="232" t="s">
        <v>136</v>
      </c>
      <c r="E308" s="241" t="s">
        <v>1</v>
      </c>
      <c r="F308" s="242" t="s">
        <v>425</v>
      </c>
      <c r="G308" s="240"/>
      <c r="H308" s="243">
        <v>45.840000000000003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136</v>
      </c>
      <c r="AU308" s="249" t="s">
        <v>88</v>
      </c>
      <c r="AV308" s="13" t="s">
        <v>88</v>
      </c>
      <c r="AW308" s="13" t="s">
        <v>34</v>
      </c>
      <c r="AX308" s="13" t="s">
        <v>78</v>
      </c>
      <c r="AY308" s="249" t="s">
        <v>123</v>
      </c>
    </row>
    <row r="309" s="13" customFormat="1">
      <c r="A309" s="13"/>
      <c r="B309" s="239"/>
      <c r="C309" s="240"/>
      <c r="D309" s="232" t="s">
        <v>136</v>
      </c>
      <c r="E309" s="241" t="s">
        <v>1</v>
      </c>
      <c r="F309" s="242" t="s">
        <v>426</v>
      </c>
      <c r="G309" s="240"/>
      <c r="H309" s="243">
        <v>77.760000000000005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136</v>
      </c>
      <c r="AU309" s="249" t="s">
        <v>88</v>
      </c>
      <c r="AV309" s="13" t="s">
        <v>88</v>
      </c>
      <c r="AW309" s="13" t="s">
        <v>34</v>
      </c>
      <c r="AX309" s="13" t="s">
        <v>78</v>
      </c>
      <c r="AY309" s="249" t="s">
        <v>123</v>
      </c>
    </row>
    <row r="310" s="16" customFormat="1">
      <c r="A310" s="16"/>
      <c r="B310" s="281"/>
      <c r="C310" s="282"/>
      <c r="D310" s="232" t="s">
        <v>136</v>
      </c>
      <c r="E310" s="283" t="s">
        <v>1</v>
      </c>
      <c r="F310" s="284" t="s">
        <v>418</v>
      </c>
      <c r="G310" s="282"/>
      <c r="H310" s="285">
        <v>123.60000000000001</v>
      </c>
      <c r="I310" s="286"/>
      <c r="J310" s="282"/>
      <c r="K310" s="282"/>
      <c r="L310" s="287"/>
      <c r="M310" s="288"/>
      <c r="N310" s="289"/>
      <c r="O310" s="289"/>
      <c r="P310" s="289"/>
      <c r="Q310" s="289"/>
      <c r="R310" s="289"/>
      <c r="S310" s="289"/>
      <c r="T310" s="290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91" t="s">
        <v>136</v>
      </c>
      <c r="AU310" s="291" t="s">
        <v>88</v>
      </c>
      <c r="AV310" s="16" t="s">
        <v>144</v>
      </c>
      <c r="AW310" s="16" t="s">
        <v>34</v>
      </c>
      <c r="AX310" s="16" t="s">
        <v>78</v>
      </c>
      <c r="AY310" s="291" t="s">
        <v>123</v>
      </c>
    </row>
    <row r="311" s="14" customFormat="1">
      <c r="A311" s="14"/>
      <c r="B311" s="250"/>
      <c r="C311" s="251"/>
      <c r="D311" s="232" t="s">
        <v>136</v>
      </c>
      <c r="E311" s="252" t="s">
        <v>1</v>
      </c>
      <c r="F311" s="253" t="s">
        <v>152</v>
      </c>
      <c r="G311" s="251"/>
      <c r="H311" s="254">
        <v>382.71500000000003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0" t="s">
        <v>136</v>
      </c>
      <c r="AU311" s="260" t="s">
        <v>88</v>
      </c>
      <c r="AV311" s="14" t="s">
        <v>130</v>
      </c>
      <c r="AW311" s="14" t="s">
        <v>34</v>
      </c>
      <c r="AX311" s="14" t="s">
        <v>86</v>
      </c>
      <c r="AY311" s="260" t="s">
        <v>123</v>
      </c>
    </row>
    <row r="312" s="2" customFormat="1" ht="16.5" customHeight="1">
      <c r="A312" s="39"/>
      <c r="B312" s="40"/>
      <c r="C312" s="219" t="s">
        <v>427</v>
      </c>
      <c r="D312" s="219" t="s">
        <v>125</v>
      </c>
      <c r="E312" s="220" t="s">
        <v>428</v>
      </c>
      <c r="F312" s="221" t="s">
        <v>429</v>
      </c>
      <c r="G312" s="222" t="s">
        <v>206</v>
      </c>
      <c r="H312" s="223">
        <v>3444.4349999999999</v>
      </c>
      <c r="I312" s="224"/>
      <c r="J312" s="225">
        <f>ROUND(I312*H312,2)</f>
        <v>0</v>
      </c>
      <c r="K312" s="221" t="s">
        <v>129</v>
      </c>
      <c r="L312" s="45"/>
      <c r="M312" s="226" t="s">
        <v>1</v>
      </c>
      <c r="N312" s="227" t="s">
        <v>43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130</v>
      </c>
      <c r="AT312" s="230" t="s">
        <v>125</v>
      </c>
      <c r="AU312" s="230" t="s">
        <v>88</v>
      </c>
      <c r="AY312" s="18" t="s">
        <v>123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86</v>
      </c>
      <c r="BK312" s="231">
        <f>ROUND(I312*H312,2)</f>
        <v>0</v>
      </c>
      <c r="BL312" s="18" t="s">
        <v>130</v>
      </c>
      <c r="BM312" s="230" t="s">
        <v>430</v>
      </c>
    </row>
    <row r="313" s="2" customFormat="1">
      <c r="A313" s="39"/>
      <c r="B313" s="40"/>
      <c r="C313" s="41"/>
      <c r="D313" s="232" t="s">
        <v>132</v>
      </c>
      <c r="E313" s="41"/>
      <c r="F313" s="233" t="s">
        <v>431</v>
      </c>
      <c r="G313" s="41"/>
      <c r="H313" s="41"/>
      <c r="I313" s="234"/>
      <c r="J313" s="41"/>
      <c r="K313" s="41"/>
      <c r="L313" s="45"/>
      <c r="M313" s="235"/>
      <c r="N313" s="236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132</v>
      </c>
      <c r="AU313" s="18" t="s">
        <v>88</v>
      </c>
    </row>
    <row r="314" s="2" customFormat="1">
      <c r="A314" s="39"/>
      <c r="B314" s="40"/>
      <c r="C314" s="41"/>
      <c r="D314" s="237" t="s">
        <v>134</v>
      </c>
      <c r="E314" s="41"/>
      <c r="F314" s="238" t="s">
        <v>432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134</v>
      </c>
      <c r="AU314" s="18" t="s">
        <v>88</v>
      </c>
    </row>
    <row r="315" s="13" customFormat="1">
      <c r="A315" s="13"/>
      <c r="B315" s="239"/>
      <c r="C315" s="240"/>
      <c r="D315" s="232" t="s">
        <v>136</v>
      </c>
      <c r="E315" s="241" t="s">
        <v>1</v>
      </c>
      <c r="F315" s="242" t="s">
        <v>433</v>
      </c>
      <c r="G315" s="240"/>
      <c r="H315" s="243">
        <v>3444.4349999999999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136</v>
      </c>
      <c r="AU315" s="249" t="s">
        <v>88</v>
      </c>
      <c r="AV315" s="13" t="s">
        <v>88</v>
      </c>
      <c r="AW315" s="13" t="s">
        <v>34</v>
      </c>
      <c r="AX315" s="13" t="s">
        <v>86</v>
      </c>
      <c r="AY315" s="249" t="s">
        <v>123</v>
      </c>
    </row>
    <row r="316" s="2" customFormat="1" ht="24.15" customHeight="1">
      <c r="A316" s="39"/>
      <c r="B316" s="40"/>
      <c r="C316" s="219" t="s">
        <v>434</v>
      </c>
      <c r="D316" s="219" t="s">
        <v>125</v>
      </c>
      <c r="E316" s="220" t="s">
        <v>435</v>
      </c>
      <c r="F316" s="221" t="s">
        <v>436</v>
      </c>
      <c r="G316" s="222" t="s">
        <v>206</v>
      </c>
      <c r="H316" s="223">
        <v>3.355</v>
      </c>
      <c r="I316" s="224"/>
      <c r="J316" s="225">
        <f>ROUND(I316*H316,2)</f>
        <v>0</v>
      </c>
      <c r="K316" s="221" t="s">
        <v>129</v>
      </c>
      <c r="L316" s="45"/>
      <c r="M316" s="226" t="s">
        <v>1</v>
      </c>
      <c r="N316" s="227" t="s">
        <v>43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130</v>
      </c>
      <c r="AT316" s="230" t="s">
        <v>125</v>
      </c>
      <c r="AU316" s="230" t="s">
        <v>88</v>
      </c>
      <c r="AY316" s="18" t="s">
        <v>123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86</v>
      </c>
      <c r="BK316" s="231">
        <f>ROUND(I316*H316,2)</f>
        <v>0</v>
      </c>
      <c r="BL316" s="18" t="s">
        <v>130</v>
      </c>
      <c r="BM316" s="230" t="s">
        <v>437</v>
      </c>
    </row>
    <row r="317" s="2" customFormat="1">
      <c r="A317" s="39"/>
      <c r="B317" s="40"/>
      <c r="C317" s="41"/>
      <c r="D317" s="232" t="s">
        <v>132</v>
      </c>
      <c r="E317" s="41"/>
      <c r="F317" s="233" t="s">
        <v>438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132</v>
      </c>
      <c r="AU317" s="18" t="s">
        <v>88</v>
      </c>
    </row>
    <row r="318" s="2" customFormat="1">
      <c r="A318" s="39"/>
      <c r="B318" s="40"/>
      <c r="C318" s="41"/>
      <c r="D318" s="237" t="s">
        <v>134</v>
      </c>
      <c r="E318" s="41"/>
      <c r="F318" s="238" t="s">
        <v>439</v>
      </c>
      <c r="G318" s="41"/>
      <c r="H318" s="41"/>
      <c r="I318" s="234"/>
      <c r="J318" s="41"/>
      <c r="K318" s="41"/>
      <c r="L318" s="45"/>
      <c r="M318" s="235"/>
      <c r="N318" s="236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134</v>
      </c>
      <c r="AU318" s="18" t="s">
        <v>88</v>
      </c>
    </row>
    <row r="319" s="13" customFormat="1">
      <c r="A319" s="13"/>
      <c r="B319" s="239"/>
      <c r="C319" s="240"/>
      <c r="D319" s="232" t="s">
        <v>136</v>
      </c>
      <c r="E319" s="241" t="s">
        <v>1</v>
      </c>
      <c r="F319" s="242" t="s">
        <v>440</v>
      </c>
      <c r="G319" s="240"/>
      <c r="H319" s="243">
        <v>3.355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136</v>
      </c>
      <c r="AU319" s="249" t="s">
        <v>88</v>
      </c>
      <c r="AV319" s="13" t="s">
        <v>88</v>
      </c>
      <c r="AW319" s="13" t="s">
        <v>34</v>
      </c>
      <c r="AX319" s="13" t="s">
        <v>86</v>
      </c>
      <c r="AY319" s="249" t="s">
        <v>123</v>
      </c>
    </row>
    <row r="320" s="2" customFormat="1" ht="24.15" customHeight="1">
      <c r="A320" s="39"/>
      <c r="B320" s="40"/>
      <c r="C320" s="219" t="s">
        <v>441</v>
      </c>
      <c r="D320" s="219" t="s">
        <v>125</v>
      </c>
      <c r="E320" s="220" t="s">
        <v>442</v>
      </c>
      <c r="F320" s="221" t="s">
        <v>443</v>
      </c>
      <c r="G320" s="222" t="s">
        <v>206</v>
      </c>
      <c r="H320" s="223">
        <v>255.75999999999999</v>
      </c>
      <c r="I320" s="224"/>
      <c r="J320" s="225">
        <f>ROUND(I320*H320,2)</f>
        <v>0</v>
      </c>
      <c r="K320" s="221" t="s">
        <v>129</v>
      </c>
      <c r="L320" s="45"/>
      <c r="M320" s="226" t="s">
        <v>1</v>
      </c>
      <c r="N320" s="227" t="s">
        <v>43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130</v>
      </c>
      <c r="AT320" s="230" t="s">
        <v>125</v>
      </c>
      <c r="AU320" s="230" t="s">
        <v>88</v>
      </c>
      <c r="AY320" s="18" t="s">
        <v>123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86</v>
      </c>
      <c r="BK320" s="231">
        <f>ROUND(I320*H320,2)</f>
        <v>0</v>
      </c>
      <c r="BL320" s="18" t="s">
        <v>130</v>
      </c>
      <c r="BM320" s="230" t="s">
        <v>444</v>
      </c>
    </row>
    <row r="321" s="2" customFormat="1">
      <c r="A321" s="39"/>
      <c r="B321" s="40"/>
      <c r="C321" s="41"/>
      <c r="D321" s="232" t="s">
        <v>132</v>
      </c>
      <c r="E321" s="41"/>
      <c r="F321" s="233" t="s">
        <v>208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132</v>
      </c>
      <c r="AU321" s="18" t="s">
        <v>88</v>
      </c>
    </row>
    <row r="322" s="2" customFormat="1">
      <c r="A322" s="39"/>
      <c r="B322" s="40"/>
      <c r="C322" s="41"/>
      <c r="D322" s="237" t="s">
        <v>134</v>
      </c>
      <c r="E322" s="41"/>
      <c r="F322" s="238" t="s">
        <v>445</v>
      </c>
      <c r="G322" s="41"/>
      <c r="H322" s="41"/>
      <c r="I322" s="234"/>
      <c r="J322" s="41"/>
      <c r="K322" s="41"/>
      <c r="L322" s="45"/>
      <c r="M322" s="235"/>
      <c r="N322" s="236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134</v>
      </c>
      <c r="AU322" s="18" t="s">
        <v>88</v>
      </c>
    </row>
    <row r="323" s="13" customFormat="1">
      <c r="A323" s="13"/>
      <c r="B323" s="239"/>
      <c r="C323" s="240"/>
      <c r="D323" s="232" t="s">
        <v>136</v>
      </c>
      <c r="E323" s="241" t="s">
        <v>1</v>
      </c>
      <c r="F323" s="242" t="s">
        <v>446</v>
      </c>
      <c r="G323" s="240"/>
      <c r="H323" s="243">
        <v>255.75999999999999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136</v>
      </c>
      <c r="AU323" s="249" t="s">
        <v>88</v>
      </c>
      <c r="AV323" s="13" t="s">
        <v>88</v>
      </c>
      <c r="AW323" s="13" t="s">
        <v>34</v>
      </c>
      <c r="AX323" s="13" t="s">
        <v>86</v>
      </c>
      <c r="AY323" s="249" t="s">
        <v>123</v>
      </c>
    </row>
    <row r="324" s="2" customFormat="1" ht="24.15" customHeight="1">
      <c r="A324" s="39"/>
      <c r="B324" s="40"/>
      <c r="C324" s="219" t="s">
        <v>447</v>
      </c>
      <c r="D324" s="219" t="s">
        <v>125</v>
      </c>
      <c r="E324" s="220" t="s">
        <v>448</v>
      </c>
      <c r="F324" s="221" t="s">
        <v>449</v>
      </c>
      <c r="G324" s="222" t="s">
        <v>206</v>
      </c>
      <c r="H324" s="223">
        <v>123.59999999999999</v>
      </c>
      <c r="I324" s="224"/>
      <c r="J324" s="225">
        <f>ROUND(I324*H324,2)</f>
        <v>0</v>
      </c>
      <c r="K324" s="221" t="s">
        <v>129</v>
      </c>
      <c r="L324" s="45"/>
      <c r="M324" s="226" t="s">
        <v>1</v>
      </c>
      <c r="N324" s="227" t="s">
        <v>43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130</v>
      </c>
      <c r="AT324" s="230" t="s">
        <v>125</v>
      </c>
      <c r="AU324" s="230" t="s">
        <v>88</v>
      </c>
      <c r="AY324" s="18" t="s">
        <v>123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86</v>
      </c>
      <c r="BK324" s="231">
        <f>ROUND(I324*H324,2)</f>
        <v>0</v>
      </c>
      <c r="BL324" s="18" t="s">
        <v>130</v>
      </c>
      <c r="BM324" s="230" t="s">
        <v>450</v>
      </c>
    </row>
    <row r="325" s="2" customFormat="1">
      <c r="A325" s="39"/>
      <c r="B325" s="40"/>
      <c r="C325" s="41"/>
      <c r="D325" s="232" t="s">
        <v>132</v>
      </c>
      <c r="E325" s="41"/>
      <c r="F325" s="233" t="s">
        <v>451</v>
      </c>
      <c r="G325" s="41"/>
      <c r="H325" s="41"/>
      <c r="I325" s="234"/>
      <c r="J325" s="41"/>
      <c r="K325" s="41"/>
      <c r="L325" s="45"/>
      <c r="M325" s="235"/>
      <c r="N325" s="23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132</v>
      </c>
      <c r="AU325" s="18" t="s">
        <v>88</v>
      </c>
    </row>
    <row r="326" s="2" customFormat="1">
      <c r="A326" s="39"/>
      <c r="B326" s="40"/>
      <c r="C326" s="41"/>
      <c r="D326" s="237" t="s">
        <v>134</v>
      </c>
      <c r="E326" s="41"/>
      <c r="F326" s="238" t="s">
        <v>452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134</v>
      </c>
      <c r="AU326" s="18" t="s">
        <v>88</v>
      </c>
    </row>
    <row r="327" s="13" customFormat="1">
      <c r="A327" s="13"/>
      <c r="B327" s="239"/>
      <c r="C327" s="240"/>
      <c r="D327" s="232" t="s">
        <v>136</v>
      </c>
      <c r="E327" s="241" t="s">
        <v>1</v>
      </c>
      <c r="F327" s="242" t="s">
        <v>453</v>
      </c>
      <c r="G327" s="240"/>
      <c r="H327" s="243">
        <v>123.59999999999999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136</v>
      </c>
      <c r="AU327" s="249" t="s">
        <v>88</v>
      </c>
      <c r="AV327" s="13" t="s">
        <v>88</v>
      </c>
      <c r="AW327" s="13" t="s">
        <v>34</v>
      </c>
      <c r="AX327" s="13" t="s">
        <v>86</v>
      </c>
      <c r="AY327" s="249" t="s">
        <v>123</v>
      </c>
    </row>
    <row r="328" s="12" customFormat="1" ht="22.8" customHeight="1">
      <c r="A328" s="12"/>
      <c r="B328" s="203"/>
      <c r="C328" s="204"/>
      <c r="D328" s="205" t="s">
        <v>77</v>
      </c>
      <c r="E328" s="217" t="s">
        <v>454</v>
      </c>
      <c r="F328" s="217" t="s">
        <v>455</v>
      </c>
      <c r="G328" s="204"/>
      <c r="H328" s="204"/>
      <c r="I328" s="207"/>
      <c r="J328" s="218">
        <f>BK328</f>
        <v>0</v>
      </c>
      <c r="K328" s="204"/>
      <c r="L328" s="209"/>
      <c r="M328" s="210"/>
      <c r="N328" s="211"/>
      <c r="O328" s="211"/>
      <c r="P328" s="212">
        <f>SUM(P329:P331)</f>
        <v>0</v>
      </c>
      <c r="Q328" s="211"/>
      <c r="R328" s="212">
        <f>SUM(R329:R331)</f>
        <v>0</v>
      </c>
      <c r="S328" s="211"/>
      <c r="T328" s="213">
        <f>SUM(T329:T331)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4" t="s">
        <v>86</v>
      </c>
      <c r="AT328" s="215" t="s">
        <v>77</v>
      </c>
      <c r="AU328" s="215" t="s">
        <v>86</v>
      </c>
      <c r="AY328" s="214" t="s">
        <v>123</v>
      </c>
      <c r="BK328" s="216">
        <f>SUM(BK329:BK331)</f>
        <v>0</v>
      </c>
    </row>
    <row r="329" s="2" customFormat="1" ht="21.75" customHeight="1">
      <c r="A329" s="39"/>
      <c r="B329" s="40"/>
      <c r="C329" s="219" t="s">
        <v>456</v>
      </c>
      <c r="D329" s="219" t="s">
        <v>125</v>
      </c>
      <c r="E329" s="220" t="s">
        <v>457</v>
      </c>
      <c r="F329" s="221" t="s">
        <v>458</v>
      </c>
      <c r="G329" s="222" t="s">
        <v>206</v>
      </c>
      <c r="H329" s="223">
        <v>29.495999999999999</v>
      </c>
      <c r="I329" s="224"/>
      <c r="J329" s="225">
        <f>ROUND(I329*H329,2)</f>
        <v>0</v>
      </c>
      <c r="K329" s="221" t="s">
        <v>129</v>
      </c>
      <c r="L329" s="45"/>
      <c r="M329" s="226" t="s">
        <v>1</v>
      </c>
      <c r="N329" s="227" t="s">
        <v>43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130</v>
      </c>
      <c r="AT329" s="230" t="s">
        <v>125</v>
      </c>
      <c r="AU329" s="230" t="s">
        <v>88</v>
      </c>
      <c r="AY329" s="18" t="s">
        <v>123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86</v>
      </c>
      <c r="BK329" s="231">
        <f>ROUND(I329*H329,2)</f>
        <v>0</v>
      </c>
      <c r="BL329" s="18" t="s">
        <v>130</v>
      </c>
      <c r="BM329" s="230" t="s">
        <v>459</v>
      </c>
    </row>
    <row r="330" s="2" customFormat="1">
      <c r="A330" s="39"/>
      <c r="B330" s="40"/>
      <c r="C330" s="41"/>
      <c r="D330" s="232" t="s">
        <v>132</v>
      </c>
      <c r="E330" s="41"/>
      <c r="F330" s="233" t="s">
        <v>460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132</v>
      </c>
      <c r="AU330" s="18" t="s">
        <v>88</v>
      </c>
    </row>
    <row r="331" s="2" customFormat="1">
      <c r="A331" s="39"/>
      <c r="B331" s="40"/>
      <c r="C331" s="41"/>
      <c r="D331" s="237" t="s">
        <v>134</v>
      </c>
      <c r="E331" s="41"/>
      <c r="F331" s="238" t="s">
        <v>461</v>
      </c>
      <c r="G331" s="41"/>
      <c r="H331" s="41"/>
      <c r="I331" s="234"/>
      <c r="J331" s="41"/>
      <c r="K331" s="41"/>
      <c r="L331" s="45"/>
      <c r="M331" s="292"/>
      <c r="N331" s="293"/>
      <c r="O331" s="294"/>
      <c r="P331" s="294"/>
      <c r="Q331" s="294"/>
      <c r="R331" s="294"/>
      <c r="S331" s="294"/>
      <c r="T331" s="295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134</v>
      </c>
      <c r="AU331" s="18" t="s">
        <v>88</v>
      </c>
    </row>
    <row r="332" s="2" customFormat="1" ht="6.96" customHeight="1">
      <c r="A332" s="39"/>
      <c r="B332" s="67"/>
      <c r="C332" s="68"/>
      <c r="D332" s="68"/>
      <c r="E332" s="68"/>
      <c r="F332" s="68"/>
      <c r="G332" s="68"/>
      <c r="H332" s="68"/>
      <c r="I332" s="68"/>
      <c r="J332" s="68"/>
      <c r="K332" s="68"/>
      <c r="L332" s="45"/>
      <c r="M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</row>
  </sheetData>
  <sheetProtection sheet="1" autoFilter="0" formatColumns="0" formatRows="0" objects="1" scenarios="1" spinCount="100000" saltValue="MBuaaSFl6Yp/IoS7sv8qNy/1aBxa2DDaBgLWfr9sfKbvGR9fWfiQc9SZz6ZhAfGL2HtleWbk+n73J38yhKD/AQ==" hashValue="VtVI07Dh2eUzKvPoEC0JGj07bgRMzxFMq753h/2BwwgaMiBKIemw9NJyiRkHdDlQAEaMVAghTv5kOP6ZwIdbAQ==" algorithmName="SHA-512" password="CC35"/>
  <autoFilter ref="C122:K33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4_01/113106121"/>
    <hyperlink ref="F132" r:id="rId2" display="https://podminky.urs.cz/item/CS_URS_2024_01/113107130"/>
    <hyperlink ref="F136" r:id="rId3" display="https://podminky.urs.cz/item/CS_URS_2024_01/113107224"/>
    <hyperlink ref="F142" r:id="rId4" display="https://podminky.urs.cz/item/CS_URS_2024_01/113107321"/>
    <hyperlink ref="F146" r:id="rId5" display="https://podminky.urs.cz/item/CS_URS_2024_01/113107323"/>
    <hyperlink ref="F150" r:id="rId6" display="https://podminky.urs.cz/item/CS_URS_2024_01/113107342"/>
    <hyperlink ref="F156" r:id="rId7" display="https://podminky.urs.cz/item/CS_URS_2024_01/113154363"/>
    <hyperlink ref="F160" r:id="rId8" display="https://podminky.urs.cz/item/CS_URS_2024_01/113202111"/>
    <hyperlink ref="F164" r:id="rId9" display="https://podminky.urs.cz/item/CS_URS_2024_01/122251101"/>
    <hyperlink ref="F168" r:id="rId10" display="https://podminky.urs.cz/item/CS_URS_2024_01/162751117"/>
    <hyperlink ref="F172" r:id="rId11" display="https://podminky.urs.cz/item/CS_URS_2024_01/171201231"/>
    <hyperlink ref="F176" r:id="rId12" display="https://podminky.urs.cz/item/CS_URS_2024_01/171251201"/>
    <hyperlink ref="F180" r:id="rId13" display="https://podminky.urs.cz/item/CS_URS_2024_01/181311103"/>
    <hyperlink ref="F184" r:id="rId14" display="https://podminky.urs.cz/item/CS_URS_2024_01/181411131"/>
    <hyperlink ref="F194" r:id="rId15" display="https://podminky.urs.cz/item/CS_URS_2024_01/181951112"/>
    <hyperlink ref="F199" r:id="rId16" display="https://podminky.urs.cz/item/CS_URS_2024_01/564851011"/>
    <hyperlink ref="F203" r:id="rId17" display="https://podminky.urs.cz/item/CS_URS_2024_01/564861111"/>
    <hyperlink ref="F209" r:id="rId18" display="https://podminky.urs.cz/item/CS_URS_2024_01/565155101"/>
    <hyperlink ref="F215" r:id="rId19" display="https://podminky.urs.cz/item/CS_URS_2024_01/567122114"/>
    <hyperlink ref="F221" r:id="rId20" display="https://podminky.urs.cz/item/CS_URS_2024_01/569911131"/>
    <hyperlink ref="F225" r:id="rId21" display="https://podminky.urs.cz/item/CS_URS_2024_01/573191111"/>
    <hyperlink ref="F229" r:id="rId22" display="https://podminky.urs.cz/item/CS_URS_2024_01/573231106"/>
    <hyperlink ref="F233" r:id="rId23" display="https://podminky.urs.cz/item/CS_URS_2024_01/577144131"/>
    <hyperlink ref="F240" r:id="rId24" display="https://podminky.urs.cz/item/CS_URS_2024_01/581114113"/>
    <hyperlink ref="F244" r:id="rId25" display="https://podminky.urs.cz/item/CS_URS_2024_01/596811120"/>
    <hyperlink ref="F249" r:id="rId26" display="https://podminky.urs.cz/item/CS_URS_2024_01/899102211"/>
    <hyperlink ref="F253" r:id="rId27" display="https://podminky.urs.cz/item/CS_URS_2024_01/899104112"/>
    <hyperlink ref="F257" r:id="rId28" display="https://podminky.urs.cz/item/CS_URS_2024_01/899202211"/>
    <hyperlink ref="F261" r:id="rId29" display="https://podminky.urs.cz/item/CS_URS_2024_01/899204112"/>
    <hyperlink ref="F268" r:id="rId30" display="https://podminky.urs.cz/item/CS_URS_2024_01/899401112"/>
    <hyperlink ref="F275" r:id="rId31" display="https://podminky.urs.cz/item/CS_URS_2024_01/919732221"/>
    <hyperlink ref="F279" r:id="rId32" display="https://podminky.urs.cz/item/CS_URS_2024_01/919735111"/>
    <hyperlink ref="F283" r:id="rId33" display="https://podminky.urs.cz/item/CS_URS_2024_01/919735122"/>
    <hyperlink ref="F287" r:id="rId34" display="https://podminky.urs.cz/item/CS_URS_2024_01/938909311"/>
    <hyperlink ref="F291" r:id="rId35" display="https://podminky.urs.cz/item/CS_URS_2024_01/979054441"/>
    <hyperlink ref="F296" r:id="rId36" display="https://podminky.urs.cz/item/CS_URS_2024_01/997211511"/>
    <hyperlink ref="F314" r:id="rId37" display="https://podminky.urs.cz/item/CS_URS_2024_01/997211519"/>
    <hyperlink ref="F318" r:id="rId38" display="https://podminky.urs.cz/item/CS_URS_2024_01/997221861"/>
    <hyperlink ref="F322" r:id="rId39" display="https://podminky.urs.cz/item/CS_URS_2024_01/997221873"/>
    <hyperlink ref="F326" r:id="rId40" display="https://podminky.urs.cz/item/CS_URS_2024_01/997221875"/>
    <hyperlink ref="F331" r:id="rId41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Říční, komunikace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462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92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27. 4. 2024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36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ROUND((SUM(BF120:BF148)),  2)</f>
        <v>0</v>
      </c>
      <c r="G34" s="39"/>
      <c r="H34" s="39"/>
      <c r="I34" s="156">
        <v>0.12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ROUND((SUM(BH120:BH148)),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Říční, komunikace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27. 4. 2024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hidden="1" s="9" customFormat="1" ht="24.96" customHeight="1">
      <c r="A97" s="9"/>
      <c r="B97" s="180"/>
      <c r="C97" s="181"/>
      <c r="D97" s="182" t="s">
        <v>462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463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464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465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108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Břeclav - ul. Říční, komunikace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27. 4. 2024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32</v>
      </c>
      <c r="J116" s="37" t="str">
        <f>E21</f>
        <v>Ing. Bořek Zvědělík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109</v>
      </c>
      <c r="D119" s="195" t="s">
        <v>63</v>
      </c>
      <c r="E119" s="195" t="s">
        <v>59</v>
      </c>
      <c r="F119" s="195" t="s">
        <v>60</v>
      </c>
      <c r="G119" s="195" t="s">
        <v>110</v>
      </c>
      <c r="H119" s="195" t="s">
        <v>111</v>
      </c>
      <c r="I119" s="195" t="s">
        <v>112</v>
      </c>
      <c r="J119" s="195" t="s">
        <v>98</v>
      </c>
      <c r="K119" s="196" t="s">
        <v>113</v>
      </c>
      <c r="L119" s="197"/>
      <c r="M119" s="101" t="s">
        <v>1</v>
      </c>
      <c r="N119" s="102" t="s">
        <v>42</v>
      </c>
      <c r="O119" s="102" t="s">
        <v>114</v>
      </c>
      <c r="P119" s="102" t="s">
        <v>115</v>
      </c>
      <c r="Q119" s="102" t="s">
        <v>116</v>
      </c>
      <c r="R119" s="102" t="s">
        <v>117</v>
      </c>
      <c r="S119" s="102" t="s">
        <v>118</v>
      </c>
      <c r="T119" s="103" t="s">
        <v>119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120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100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77</v>
      </c>
      <c r="E121" s="206" t="s">
        <v>89</v>
      </c>
      <c r="F121" s="206" t="s">
        <v>90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P122+P135+P145</f>
        <v>0</v>
      </c>
      <c r="Q121" s="211"/>
      <c r="R121" s="212">
        <f>R122+R135+R145</f>
        <v>0</v>
      </c>
      <c r="S121" s="211"/>
      <c r="T121" s="213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159</v>
      </c>
      <c r="AT121" s="215" t="s">
        <v>77</v>
      </c>
      <c r="AU121" s="215" t="s">
        <v>78</v>
      </c>
      <c r="AY121" s="214" t="s">
        <v>123</v>
      </c>
      <c r="BK121" s="216">
        <f>BK122+BK135+BK145</f>
        <v>0</v>
      </c>
    </row>
    <row r="122" s="12" customFormat="1" ht="22.8" customHeight="1">
      <c r="A122" s="12"/>
      <c r="B122" s="203"/>
      <c r="C122" s="204"/>
      <c r="D122" s="205" t="s">
        <v>77</v>
      </c>
      <c r="E122" s="217" t="s">
        <v>466</v>
      </c>
      <c r="F122" s="217" t="s">
        <v>467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SUM(P123:P134)</f>
        <v>0</v>
      </c>
      <c r="Q122" s="211"/>
      <c r="R122" s="212">
        <f>SUM(R123:R134)</f>
        <v>0</v>
      </c>
      <c r="S122" s="211"/>
      <c r="T122" s="213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159</v>
      </c>
      <c r="AT122" s="215" t="s">
        <v>77</v>
      </c>
      <c r="AU122" s="215" t="s">
        <v>86</v>
      </c>
      <c r="AY122" s="214" t="s">
        <v>123</v>
      </c>
      <c r="BK122" s="216">
        <f>SUM(BK123:BK134)</f>
        <v>0</v>
      </c>
    </row>
    <row r="123" s="2" customFormat="1" ht="16.5" customHeight="1">
      <c r="A123" s="39"/>
      <c r="B123" s="40"/>
      <c r="C123" s="219" t="s">
        <v>86</v>
      </c>
      <c r="D123" s="219" t="s">
        <v>125</v>
      </c>
      <c r="E123" s="220" t="s">
        <v>468</v>
      </c>
      <c r="F123" s="221" t="s">
        <v>469</v>
      </c>
      <c r="G123" s="222" t="s">
        <v>470</v>
      </c>
      <c r="H123" s="223">
        <v>1</v>
      </c>
      <c r="I123" s="224"/>
      <c r="J123" s="225">
        <f>ROUND(I123*H123,2)</f>
        <v>0</v>
      </c>
      <c r="K123" s="221" t="s">
        <v>471</v>
      </c>
      <c r="L123" s="45"/>
      <c r="M123" s="226" t="s">
        <v>1</v>
      </c>
      <c r="N123" s="227" t="s">
        <v>43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472</v>
      </c>
      <c r="AT123" s="230" t="s">
        <v>125</v>
      </c>
      <c r="AU123" s="230" t="s">
        <v>88</v>
      </c>
      <c r="AY123" s="18" t="s">
        <v>123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86</v>
      </c>
      <c r="BK123" s="231">
        <f>ROUND(I123*H123,2)</f>
        <v>0</v>
      </c>
      <c r="BL123" s="18" t="s">
        <v>472</v>
      </c>
      <c r="BM123" s="230" t="s">
        <v>473</v>
      </c>
    </row>
    <row r="124" s="2" customFormat="1">
      <c r="A124" s="39"/>
      <c r="B124" s="40"/>
      <c r="C124" s="41"/>
      <c r="D124" s="232" t="s">
        <v>132</v>
      </c>
      <c r="E124" s="41"/>
      <c r="F124" s="233" t="s">
        <v>469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132</v>
      </c>
      <c r="AU124" s="18" t="s">
        <v>88</v>
      </c>
    </row>
    <row r="125" s="13" customFormat="1">
      <c r="A125" s="13"/>
      <c r="B125" s="239"/>
      <c r="C125" s="240"/>
      <c r="D125" s="232" t="s">
        <v>136</v>
      </c>
      <c r="E125" s="241" t="s">
        <v>1</v>
      </c>
      <c r="F125" s="242" t="s">
        <v>86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136</v>
      </c>
      <c r="AU125" s="249" t="s">
        <v>88</v>
      </c>
      <c r="AV125" s="13" t="s">
        <v>88</v>
      </c>
      <c r="AW125" s="13" t="s">
        <v>34</v>
      </c>
      <c r="AX125" s="13" t="s">
        <v>86</v>
      </c>
      <c r="AY125" s="249" t="s">
        <v>123</v>
      </c>
    </row>
    <row r="126" s="2" customFormat="1" ht="16.5" customHeight="1">
      <c r="A126" s="39"/>
      <c r="B126" s="40"/>
      <c r="C126" s="219" t="s">
        <v>88</v>
      </c>
      <c r="D126" s="219" t="s">
        <v>125</v>
      </c>
      <c r="E126" s="220" t="s">
        <v>474</v>
      </c>
      <c r="F126" s="221" t="s">
        <v>475</v>
      </c>
      <c r="G126" s="222" t="s">
        <v>470</v>
      </c>
      <c r="H126" s="223">
        <v>1</v>
      </c>
      <c r="I126" s="224"/>
      <c r="J126" s="225">
        <f>ROUND(I126*H126,2)</f>
        <v>0</v>
      </c>
      <c r="K126" s="221" t="s">
        <v>471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472</v>
      </c>
      <c r="AT126" s="230" t="s">
        <v>125</v>
      </c>
      <c r="AU126" s="230" t="s">
        <v>88</v>
      </c>
      <c r="AY126" s="18" t="s">
        <v>123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472</v>
      </c>
      <c r="BM126" s="230" t="s">
        <v>476</v>
      </c>
    </row>
    <row r="127" s="2" customFormat="1">
      <c r="A127" s="39"/>
      <c r="B127" s="40"/>
      <c r="C127" s="41"/>
      <c r="D127" s="232" t="s">
        <v>132</v>
      </c>
      <c r="E127" s="41"/>
      <c r="F127" s="233" t="s">
        <v>475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132</v>
      </c>
      <c r="AU127" s="18" t="s">
        <v>88</v>
      </c>
    </row>
    <row r="128" s="13" customFormat="1">
      <c r="A128" s="13"/>
      <c r="B128" s="239"/>
      <c r="C128" s="240"/>
      <c r="D128" s="232" t="s">
        <v>136</v>
      </c>
      <c r="E128" s="241" t="s">
        <v>1</v>
      </c>
      <c r="F128" s="242" t="s">
        <v>477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136</v>
      </c>
      <c r="AU128" s="249" t="s">
        <v>88</v>
      </c>
      <c r="AV128" s="13" t="s">
        <v>88</v>
      </c>
      <c r="AW128" s="13" t="s">
        <v>34</v>
      </c>
      <c r="AX128" s="13" t="s">
        <v>86</v>
      </c>
      <c r="AY128" s="249" t="s">
        <v>123</v>
      </c>
    </row>
    <row r="129" s="2" customFormat="1" ht="16.5" customHeight="1">
      <c r="A129" s="39"/>
      <c r="B129" s="40"/>
      <c r="C129" s="219" t="s">
        <v>144</v>
      </c>
      <c r="D129" s="219" t="s">
        <v>125</v>
      </c>
      <c r="E129" s="220" t="s">
        <v>478</v>
      </c>
      <c r="F129" s="221" t="s">
        <v>479</v>
      </c>
      <c r="G129" s="222" t="s">
        <v>470</v>
      </c>
      <c r="H129" s="223">
        <v>1</v>
      </c>
      <c r="I129" s="224"/>
      <c r="J129" s="225">
        <f>ROUND(I129*H129,2)</f>
        <v>0</v>
      </c>
      <c r="K129" s="221" t="s">
        <v>471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472</v>
      </c>
      <c r="AT129" s="230" t="s">
        <v>125</v>
      </c>
      <c r="AU129" s="230" t="s">
        <v>88</v>
      </c>
      <c r="AY129" s="18" t="s">
        <v>123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472</v>
      </c>
      <c r="BM129" s="230" t="s">
        <v>480</v>
      </c>
    </row>
    <row r="130" s="2" customFormat="1">
      <c r="A130" s="39"/>
      <c r="B130" s="40"/>
      <c r="C130" s="41"/>
      <c r="D130" s="232" t="s">
        <v>132</v>
      </c>
      <c r="E130" s="41"/>
      <c r="F130" s="233" t="s">
        <v>479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132</v>
      </c>
      <c r="AU130" s="18" t="s">
        <v>88</v>
      </c>
    </row>
    <row r="131" s="13" customFormat="1">
      <c r="A131" s="13"/>
      <c r="B131" s="239"/>
      <c r="C131" s="240"/>
      <c r="D131" s="232" t="s">
        <v>136</v>
      </c>
      <c r="E131" s="241" t="s">
        <v>1</v>
      </c>
      <c r="F131" s="242" t="s">
        <v>481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136</v>
      </c>
      <c r="AU131" s="249" t="s">
        <v>88</v>
      </c>
      <c r="AV131" s="13" t="s">
        <v>88</v>
      </c>
      <c r="AW131" s="13" t="s">
        <v>34</v>
      </c>
      <c r="AX131" s="13" t="s">
        <v>86</v>
      </c>
      <c r="AY131" s="249" t="s">
        <v>123</v>
      </c>
    </row>
    <row r="132" s="2" customFormat="1" ht="16.5" customHeight="1">
      <c r="A132" s="39"/>
      <c r="B132" s="40"/>
      <c r="C132" s="219" t="s">
        <v>130</v>
      </c>
      <c r="D132" s="219" t="s">
        <v>125</v>
      </c>
      <c r="E132" s="220" t="s">
        <v>482</v>
      </c>
      <c r="F132" s="221" t="s">
        <v>483</v>
      </c>
      <c r="G132" s="222" t="s">
        <v>470</v>
      </c>
      <c r="H132" s="223">
        <v>1</v>
      </c>
      <c r="I132" s="224"/>
      <c r="J132" s="225">
        <f>ROUND(I132*H132,2)</f>
        <v>0</v>
      </c>
      <c r="K132" s="221" t="s">
        <v>471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472</v>
      </c>
      <c r="AT132" s="230" t="s">
        <v>125</v>
      </c>
      <c r="AU132" s="230" t="s">
        <v>88</v>
      </c>
      <c r="AY132" s="18" t="s">
        <v>123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472</v>
      </c>
      <c r="BM132" s="230" t="s">
        <v>484</v>
      </c>
    </row>
    <row r="133" s="2" customFormat="1">
      <c r="A133" s="39"/>
      <c r="B133" s="40"/>
      <c r="C133" s="41"/>
      <c r="D133" s="232" t="s">
        <v>132</v>
      </c>
      <c r="E133" s="41"/>
      <c r="F133" s="233" t="s">
        <v>483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132</v>
      </c>
      <c r="AU133" s="18" t="s">
        <v>88</v>
      </c>
    </row>
    <row r="134" s="13" customFormat="1">
      <c r="A134" s="13"/>
      <c r="B134" s="239"/>
      <c r="C134" s="240"/>
      <c r="D134" s="232" t="s">
        <v>136</v>
      </c>
      <c r="E134" s="241" t="s">
        <v>1</v>
      </c>
      <c r="F134" s="242" t="s">
        <v>485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136</v>
      </c>
      <c r="AU134" s="249" t="s">
        <v>88</v>
      </c>
      <c r="AV134" s="13" t="s">
        <v>88</v>
      </c>
      <c r="AW134" s="13" t="s">
        <v>34</v>
      </c>
      <c r="AX134" s="13" t="s">
        <v>86</v>
      </c>
      <c r="AY134" s="249" t="s">
        <v>123</v>
      </c>
    </row>
    <row r="135" s="12" customFormat="1" ht="22.8" customHeight="1">
      <c r="A135" s="12"/>
      <c r="B135" s="203"/>
      <c r="C135" s="204"/>
      <c r="D135" s="205" t="s">
        <v>77</v>
      </c>
      <c r="E135" s="217" t="s">
        <v>486</v>
      </c>
      <c r="F135" s="217" t="s">
        <v>487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159</v>
      </c>
      <c r="AT135" s="215" t="s">
        <v>77</v>
      </c>
      <c r="AU135" s="215" t="s">
        <v>86</v>
      </c>
      <c r="AY135" s="214" t="s">
        <v>123</v>
      </c>
      <c r="BK135" s="216">
        <f>SUM(BK136:BK144)</f>
        <v>0</v>
      </c>
    </row>
    <row r="136" s="2" customFormat="1" ht="16.5" customHeight="1">
      <c r="A136" s="39"/>
      <c r="B136" s="40"/>
      <c r="C136" s="219" t="s">
        <v>159</v>
      </c>
      <c r="D136" s="219" t="s">
        <v>125</v>
      </c>
      <c r="E136" s="220" t="s">
        <v>488</v>
      </c>
      <c r="F136" s="221" t="s">
        <v>489</v>
      </c>
      <c r="G136" s="222" t="s">
        <v>470</v>
      </c>
      <c r="H136" s="223">
        <v>1</v>
      </c>
      <c r="I136" s="224"/>
      <c r="J136" s="225">
        <f>ROUND(I136*H136,2)</f>
        <v>0</v>
      </c>
      <c r="K136" s="221" t="s">
        <v>471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472</v>
      </c>
      <c r="AT136" s="230" t="s">
        <v>125</v>
      </c>
      <c r="AU136" s="230" t="s">
        <v>88</v>
      </c>
      <c r="AY136" s="18" t="s">
        <v>123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472</v>
      </c>
      <c r="BM136" s="230" t="s">
        <v>490</v>
      </c>
    </row>
    <row r="137" s="2" customFormat="1">
      <c r="A137" s="39"/>
      <c r="B137" s="40"/>
      <c r="C137" s="41"/>
      <c r="D137" s="232" t="s">
        <v>132</v>
      </c>
      <c r="E137" s="41"/>
      <c r="F137" s="233" t="s">
        <v>489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132</v>
      </c>
      <c r="AU137" s="18" t="s">
        <v>88</v>
      </c>
    </row>
    <row r="138" s="13" customFormat="1">
      <c r="A138" s="13"/>
      <c r="B138" s="239"/>
      <c r="C138" s="240"/>
      <c r="D138" s="232" t="s">
        <v>136</v>
      </c>
      <c r="E138" s="241" t="s">
        <v>1</v>
      </c>
      <c r="F138" s="242" t="s">
        <v>491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136</v>
      </c>
      <c r="AU138" s="249" t="s">
        <v>88</v>
      </c>
      <c r="AV138" s="13" t="s">
        <v>88</v>
      </c>
      <c r="AW138" s="13" t="s">
        <v>34</v>
      </c>
      <c r="AX138" s="13" t="s">
        <v>86</v>
      </c>
      <c r="AY138" s="249" t="s">
        <v>123</v>
      </c>
    </row>
    <row r="139" s="2" customFormat="1" ht="16.5" customHeight="1">
      <c r="A139" s="39"/>
      <c r="B139" s="40"/>
      <c r="C139" s="219" t="s">
        <v>166</v>
      </c>
      <c r="D139" s="219" t="s">
        <v>125</v>
      </c>
      <c r="E139" s="220" t="s">
        <v>492</v>
      </c>
      <c r="F139" s="221" t="s">
        <v>493</v>
      </c>
      <c r="G139" s="222" t="s">
        <v>470</v>
      </c>
      <c r="H139" s="223">
        <v>1</v>
      </c>
      <c r="I139" s="224"/>
      <c r="J139" s="225">
        <f>ROUND(I139*H139,2)</f>
        <v>0</v>
      </c>
      <c r="K139" s="221" t="s">
        <v>471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472</v>
      </c>
      <c r="AT139" s="230" t="s">
        <v>125</v>
      </c>
      <c r="AU139" s="230" t="s">
        <v>88</v>
      </c>
      <c r="AY139" s="18" t="s">
        <v>123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472</v>
      </c>
      <c r="BM139" s="230" t="s">
        <v>494</v>
      </c>
    </row>
    <row r="140" s="2" customFormat="1">
      <c r="A140" s="39"/>
      <c r="B140" s="40"/>
      <c r="C140" s="41"/>
      <c r="D140" s="232" t="s">
        <v>132</v>
      </c>
      <c r="E140" s="41"/>
      <c r="F140" s="233" t="s">
        <v>493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132</v>
      </c>
      <c r="AU140" s="18" t="s">
        <v>88</v>
      </c>
    </row>
    <row r="141" s="13" customFormat="1">
      <c r="A141" s="13"/>
      <c r="B141" s="239"/>
      <c r="C141" s="240"/>
      <c r="D141" s="232" t="s">
        <v>136</v>
      </c>
      <c r="E141" s="241" t="s">
        <v>1</v>
      </c>
      <c r="F141" s="242" t="s">
        <v>495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136</v>
      </c>
      <c r="AU141" s="249" t="s">
        <v>88</v>
      </c>
      <c r="AV141" s="13" t="s">
        <v>88</v>
      </c>
      <c r="AW141" s="13" t="s">
        <v>34</v>
      </c>
      <c r="AX141" s="13" t="s">
        <v>86</v>
      </c>
      <c r="AY141" s="249" t="s">
        <v>123</v>
      </c>
    </row>
    <row r="142" s="2" customFormat="1" ht="16.5" customHeight="1">
      <c r="A142" s="39"/>
      <c r="B142" s="40"/>
      <c r="C142" s="219" t="s">
        <v>174</v>
      </c>
      <c r="D142" s="219" t="s">
        <v>125</v>
      </c>
      <c r="E142" s="220" t="s">
        <v>496</v>
      </c>
      <c r="F142" s="221" t="s">
        <v>497</v>
      </c>
      <c r="G142" s="222" t="s">
        <v>470</v>
      </c>
      <c r="H142" s="223">
        <v>1</v>
      </c>
      <c r="I142" s="224"/>
      <c r="J142" s="225">
        <f>ROUND(I142*H142,2)</f>
        <v>0</v>
      </c>
      <c r="K142" s="221" t="s">
        <v>471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472</v>
      </c>
      <c r="AT142" s="230" t="s">
        <v>125</v>
      </c>
      <c r="AU142" s="230" t="s">
        <v>88</v>
      </c>
      <c r="AY142" s="18" t="s">
        <v>123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472</v>
      </c>
      <c r="BM142" s="230" t="s">
        <v>498</v>
      </c>
    </row>
    <row r="143" s="2" customFormat="1">
      <c r="A143" s="39"/>
      <c r="B143" s="40"/>
      <c r="C143" s="41"/>
      <c r="D143" s="232" t="s">
        <v>132</v>
      </c>
      <c r="E143" s="41"/>
      <c r="F143" s="233" t="s">
        <v>497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132</v>
      </c>
      <c r="AU143" s="18" t="s">
        <v>88</v>
      </c>
    </row>
    <row r="144" s="13" customFormat="1">
      <c r="A144" s="13"/>
      <c r="B144" s="239"/>
      <c r="C144" s="240"/>
      <c r="D144" s="232" t="s">
        <v>136</v>
      </c>
      <c r="E144" s="241" t="s">
        <v>1</v>
      </c>
      <c r="F144" s="242" t="s">
        <v>86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136</v>
      </c>
      <c r="AU144" s="249" t="s">
        <v>88</v>
      </c>
      <c r="AV144" s="13" t="s">
        <v>88</v>
      </c>
      <c r="AW144" s="13" t="s">
        <v>34</v>
      </c>
      <c r="AX144" s="13" t="s">
        <v>86</v>
      </c>
      <c r="AY144" s="249" t="s">
        <v>123</v>
      </c>
    </row>
    <row r="145" s="12" customFormat="1" ht="22.8" customHeight="1">
      <c r="A145" s="12"/>
      <c r="B145" s="203"/>
      <c r="C145" s="204"/>
      <c r="D145" s="205" t="s">
        <v>77</v>
      </c>
      <c r="E145" s="217" t="s">
        <v>499</v>
      </c>
      <c r="F145" s="217" t="s">
        <v>500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159</v>
      </c>
      <c r="AT145" s="215" t="s">
        <v>77</v>
      </c>
      <c r="AU145" s="215" t="s">
        <v>86</v>
      </c>
      <c r="AY145" s="214" t="s">
        <v>123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181</v>
      </c>
      <c r="D146" s="219" t="s">
        <v>125</v>
      </c>
      <c r="E146" s="220" t="s">
        <v>501</v>
      </c>
      <c r="F146" s="221" t="s">
        <v>502</v>
      </c>
      <c r="G146" s="222" t="s">
        <v>470</v>
      </c>
      <c r="H146" s="223">
        <v>1</v>
      </c>
      <c r="I146" s="224"/>
      <c r="J146" s="225">
        <f>ROUND(I146*H146,2)</f>
        <v>0</v>
      </c>
      <c r="K146" s="221" t="s">
        <v>471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472</v>
      </c>
      <c r="AT146" s="230" t="s">
        <v>125</v>
      </c>
      <c r="AU146" s="230" t="s">
        <v>88</v>
      </c>
      <c r="AY146" s="18" t="s">
        <v>123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472</v>
      </c>
      <c r="BM146" s="230" t="s">
        <v>503</v>
      </c>
    </row>
    <row r="147" s="2" customFormat="1">
      <c r="A147" s="39"/>
      <c r="B147" s="40"/>
      <c r="C147" s="41"/>
      <c r="D147" s="232" t="s">
        <v>132</v>
      </c>
      <c r="E147" s="41"/>
      <c r="F147" s="233" t="s">
        <v>502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132</v>
      </c>
      <c r="AU147" s="18" t="s">
        <v>88</v>
      </c>
    </row>
    <row r="148" s="13" customFormat="1">
      <c r="A148" s="13"/>
      <c r="B148" s="239"/>
      <c r="C148" s="240"/>
      <c r="D148" s="232" t="s">
        <v>136</v>
      </c>
      <c r="E148" s="241" t="s">
        <v>1</v>
      </c>
      <c r="F148" s="242" t="s">
        <v>86</v>
      </c>
      <c r="G148" s="240"/>
      <c r="H148" s="243">
        <v>1</v>
      </c>
      <c r="I148" s="244"/>
      <c r="J148" s="240"/>
      <c r="K148" s="240"/>
      <c r="L148" s="245"/>
      <c r="M148" s="296"/>
      <c r="N148" s="297"/>
      <c r="O148" s="297"/>
      <c r="P148" s="297"/>
      <c r="Q148" s="297"/>
      <c r="R148" s="297"/>
      <c r="S148" s="297"/>
      <c r="T148" s="29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136</v>
      </c>
      <c r="AU148" s="249" t="s">
        <v>88</v>
      </c>
      <c r="AV148" s="13" t="s">
        <v>88</v>
      </c>
      <c r="AW148" s="13" t="s">
        <v>34</v>
      </c>
      <c r="AX148" s="13" t="s">
        <v>86</v>
      </c>
      <c r="AY148" s="249" t="s">
        <v>123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h9pkYV2m2HdZHKU9U4QfBtQf1ImZZXTzG3pMNJ20RIImFrxVHbdgYsIIwR2RBZODGnKWs2/q8PRvDfcBHkMC2A==" hashValue="dS4c9ZPw+OrlGT4aaIlZp5rt4SwN9fr/+HuIaTPI7O+SvCjMC/xUrkp69nSNAYIDbpgat6VNdvX0yFu/fSiLPQ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2024-04-27T14:30:02Z</dcterms:created>
  <dcterms:modified xsi:type="dcterms:W3CDTF">2024-04-27T14:30:07Z</dcterms:modified>
</cp:coreProperties>
</file>