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Dopravní hřiště\Projekt\Rozpočet\"/>
    </mc:Choice>
  </mc:AlternateContent>
  <bookViews>
    <workbookView xWindow="0" yWindow="0" windowWidth="0" windowHeight="0"/>
  </bookViews>
  <sheets>
    <sheet name="Rekapitulace stavby" sheetId="1" r:id="rId1"/>
    <sheet name="SO 101 - Rozšíření doprav..." sheetId="2" r:id="rId2"/>
    <sheet name="SO 102 - Cvičná plocha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Rozšíření doprav...'!$C$121:$K$307</definedName>
    <definedName name="_xlnm.Print_Area" localSheetId="1">'SO 101 - Rozšíření doprav...'!$C$109:$K$307</definedName>
    <definedName name="_xlnm.Print_Titles" localSheetId="1">'SO 101 - Rozšíření doprav...'!$121:$121</definedName>
    <definedName name="_xlnm._FilterDatabase" localSheetId="2" hidden="1">'SO 102 - Cvičná plocha'!$C$123:$K$300</definedName>
    <definedName name="_xlnm.Print_Area" localSheetId="2">'SO 102 - Cvičná plocha'!$C$111:$K$300</definedName>
    <definedName name="_xlnm.Print_Titles" localSheetId="2">'SO 102 - Cvičná plocha'!$123:$123</definedName>
    <definedName name="_xlnm._FilterDatabase" localSheetId="3" hidden="1">'VRN - Vedlejší rozpočtové...'!$C$119:$K$148</definedName>
    <definedName name="_xlnm.Print_Area" localSheetId="3">'VRN - Vedlejší rozpočtové...'!$C$107:$K$148</definedName>
    <definedName name="_xlnm.Print_Titles" localSheetId="3">'VRN - Vedlejší rozpočtové...'!$119:$119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3" r="J37"/>
  <c r="J36"/>
  <c i="1" r="AY96"/>
  <c i="3" r="J35"/>
  <c i="1" r="AX96"/>
  <c i="3"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T269"/>
  <c r="R270"/>
  <c r="R269"/>
  <c r="P270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2" r="J37"/>
  <c r="J36"/>
  <c i="1" r="AY95"/>
  <c i="2" r="J35"/>
  <c i="1" r="AX95"/>
  <c i="2" r="BI305"/>
  <c r="BH305"/>
  <c r="BG305"/>
  <c r="BF305"/>
  <c r="T305"/>
  <c r="T304"/>
  <c r="R305"/>
  <c r="R304"/>
  <c r="P305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2" r="J300"/>
  <c r="BK246"/>
  <c r="J238"/>
  <c r="J232"/>
  <c r="J224"/>
  <c r="BK217"/>
  <c r="J214"/>
  <c r="BK198"/>
  <c r="BK184"/>
  <c r="J173"/>
  <c r="J156"/>
  <c r="BK133"/>
  <c r="BK300"/>
  <c r="BK269"/>
  <c r="BK265"/>
  <c r="J262"/>
  <c r="BK249"/>
  <c r="BK243"/>
  <c r="J210"/>
  <c r="BK192"/>
  <c r="J181"/>
  <c r="J164"/>
  <c r="J129"/>
  <c r="BK292"/>
  <c r="BK288"/>
  <c i="3" r="BK294"/>
  <c r="BK279"/>
  <c r="J253"/>
  <c r="J213"/>
  <c r="J197"/>
  <c r="BK170"/>
  <c r="BK143"/>
  <c r="J234"/>
  <c r="J201"/>
  <c r="J174"/>
  <c r="J298"/>
  <c r="BK180"/>
  <c r="J170"/>
  <c r="BK298"/>
  <c r="J279"/>
  <c r="BK253"/>
  <c r="BK224"/>
  <c r="BK213"/>
  <c r="BK162"/>
  <c r="BK135"/>
  <c i="4" r="BK146"/>
  <c r="J129"/>
  <c r="BK129"/>
  <c r="J123"/>
  <c r="BK123"/>
  <c i="2" r="J305"/>
  <c r="J249"/>
  <c r="J235"/>
  <c r="BK228"/>
  <c r="BK224"/>
  <c r="J221"/>
  <c r="BK214"/>
  <c r="J202"/>
  <c r="J187"/>
  <c r="J177"/>
  <c r="BK164"/>
  <c r="BK148"/>
  <c r="J141"/>
  <c r="BK129"/>
  <c r="BK296"/>
  <c r="J265"/>
  <c r="BK256"/>
  <c r="J253"/>
  <c r="BK238"/>
  <c r="BK210"/>
  <c r="J198"/>
  <c r="BK177"/>
  <c r="J160"/>
  <c r="BK141"/>
  <c r="BK125"/>
  <c r="J292"/>
  <c r="BK274"/>
  <c i="3" r="J283"/>
  <c r="J265"/>
  <c r="BK239"/>
  <c r="J224"/>
  <c r="BK209"/>
  <c r="J189"/>
  <c r="J162"/>
  <c r="BK265"/>
  <c r="J220"/>
  <c r="J193"/>
  <c r="J139"/>
  <c r="BK189"/>
  <c r="J166"/>
  <c r="BK127"/>
  <c r="BK283"/>
  <c r="BK261"/>
  <c r="J239"/>
  <c r="BK220"/>
  <c r="BK185"/>
  <c r="J143"/>
  <c r="J127"/>
  <c i="4" r="BK132"/>
  <c r="BK139"/>
  <c r="BK142"/>
  <c r="J126"/>
  <c i="2" r="BK253"/>
  <c r="BK206"/>
  <c r="J184"/>
  <c r="J170"/>
  <c r="J148"/>
  <c r="J133"/>
  <c r="BK305"/>
  <c r="J288"/>
  <c i="3" r="BK287"/>
  <c r="J270"/>
  <c r="BK230"/>
  <c r="BK217"/>
  <c r="BK205"/>
  <c r="BK166"/>
  <c r="BK147"/>
  <c r="J227"/>
  <c r="BK197"/>
  <c r="J158"/>
  <c r="J294"/>
  <c r="J177"/>
  <c r="BK154"/>
  <c r="BK291"/>
  <c r="J275"/>
  <c r="J257"/>
  <c r="J230"/>
  <c r="J209"/>
  <c r="BK158"/>
  <c r="BK139"/>
  <c i="4" r="J139"/>
  <c r="J146"/>
  <c r="BK126"/>
  <c i="2" r="J274"/>
  <c r="J243"/>
  <c r="BK232"/>
  <c r="J228"/>
  <c r="BK221"/>
  <c r="J217"/>
  <c r="J206"/>
  <c r="J192"/>
  <c r="BK181"/>
  <c r="BK170"/>
  <c r="BK160"/>
  <c r="BK137"/>
  <c r="J125"/>
  <c r="J296"/>
  <c r="J269"/>
  <c r="BK262"/>
  <c r="J256"/>
  <c r="J246"/>
  <c r="BK235"/>
  <c r="BK202"/>
  <c r="BK187"/>
  <c r="BK173"/>
  <c r="BK156"/>
  <c r="J137"/>
  <c i="1" r="AS94"/>
  <c i="3" r="J291"/>
  <c r="BK275"/>
  <c r="J261"/>
  <c r="BK227"/>
  <c r="BK201"/>
  <c r="BK177"/>
  <c r="J154"/>
  <c r="BK257"/>
  <c r="J205"/>
  <c r="J180"/>
  <c r="J135"/>
  <c r="J185"/>
  <c r="BK174"/>
  <c r="BK131"/>
  <c r="J287"/>
  <c r="BK270"/>
  <c r="BK234"/>
  <c r="J217"/>
  <c r="BK193"/>
  <c r="J147"/>
  <c r="J131"/>
  <c i="4" r="J142"/>
  <c r="BK136"/>
  <c r="J132"/>
  <c r="J136"/>
  <c i="2" l="1" r="R124"/>
  <c r="P191"/>
  <c r="BK227"/>
  <c r="J227"/>
  <c r="J100"/>
  <c r="R227"/>
  <c r="P273"/>
  <c i="3" r="R126"/>
  <c r="T184"/>
  <c r="P212"/>
  <c r="R238"/>
  <c r="BK274"/>
  <c r="J274"/>
  <c r="J104"/>
  <c i="4" r="P122"/>
  <c r="T135"/>
  <c i="3" r="BK126"/>
  <c r="P184"/>
  <c r="BK212"/>
  <c r="J212"/>
  <c r="J100"/>
  <c r="BK238"/>
  <c r="J238"/>
  <c r="J101"/>
  <c r="T274"/>
  <c r="T273"/>
  <c i="4" r="BK135"/>
  <c r="J135"/>
  <c r="J99"/>
  <c i="2" r="P124"/>
  <c r="BK191"/>
  <c r="J191"/>
  <c r="J99"/>
  <c r="T191"/>
  <c r="T227"/>
  <c r="T273"/>
  <c i="3" r="P126"/>
  <c r="BK184"/>
  <c r="J184"/>
  <c r="J99"/>
  <c r="R212"/>
  <c r="T238"/>
  <c r="R274"/>
  <c r="R273"/>
  <c i="4" r="BK122"/>
  <c r="J122"/>
  <c r="J98"/>
  <c r="T122"/>
  <c r="T121"/>
  <c r="T120"/>
  <c r="R135"/>
  <c i="2" r="BK124"/>
  <c r="J124"/>
  <c r="J98"/>
  <c r="T124"/>
  <c r="T123"/>
  <c r="T122"/>
  <c r="R191"/>
  <c r="P227"/>
  <c r="BK273"/>
  <c r="J273"/>
  <c r="J101"/>
  <c r="R273"/>
  <c i="3" r="T126"/>
  <c r="T125"/>
  <c r="T124"/>
  <c r="R184"/>
  <c r="T212"/>
  <c r="P238"/>
  <c r="P274"/>
  <c r="P273"/>
  <c i="4" r="R122"/>
  <c r="R121"/>
  <c r="R120"/>
  <c r="P135"/>
  <c i="2" r="BK304"/>
  <c r="J304"/>
  <c r="J102"/>
  <c i="3" r="BK269"/>
  <c r="J269"/>
  <c r="J102"/>
  <c i="4" r="BK145"/>
  <c r="J145"/>
  <c r="J100"/>
  <c i="3" r="J126"/>
  <c r="J98"/>
  <c i="4" r="E110"/>
  <c r="BE129"/>
  <c r="BE132"/>
  <c r="BE126"/>
  <c r="BE136"/>
  <c r="BE139"/>
  <c r="BE142"/>
  <c r="F92"/>
  <c r="J89"/>
  <c r="BE123"/>
  <c r="BE146"/>
  <c i="3" r="J89"/>
  <c r="F121"/>
  <c r="BE177"/>
  <c r="BE197"/>
  <c r="BE201"/>
  <c r="BE205"/>
  <c r="BE213"/>
  <c r="BE220"/>
  <c r="BE253"/>
  <c r="BE261"/>
  <c r="BE270"/>
  <c r="BE279"/>
  <c r="BE287"/>
  <c r="BE294"/>
  <c r="BE135"/>
  <c r="BE143"/>
  <c r="BE154"/>
  <c r="BE158"/>
  <c r="BE162"/>
  <c r="BE170"/>
  <c r="BE298"/>
  <c r="E85"/>
  <c r="BE139"/>
  <c r="BE147"/>
  <c r="BE166"/>
  <c r="BE180"/>
  <c r="BE185"/>
  <c r="BE189"/>
  <c r="BE193"/>
  <c r="BE209"/>
  <c r="BE217"/>
  <c r="BE230"/>
  <c r="BE234"/>
  <c r="BE127"/>
  <c r="BE131"/>
  <c r="BE174"/>
  <c r="BE224"/>
  <c r="BE227"/>
  <c r="BE239"/>
  <c r="BE257"/>
  <c r="BE265"/>
  <c r="BE275"/>
  <c r="BE283"/>
  <c r="BE291"/>
  <c i="2" r="BE274"/>
  <c r="BE288"/>
  <c r="F92"/>
  <c r="E112"/>
  <c r="BE148"/>
  <c r="BE170"/>
  <c r="BE173"/>
  <c r="BE184"/>
  <c r="BE192"/>
  <c r="BE202"/>
  <c r="BE210"/>
  <c r="BE235"/>
  <c r="BE249"/>
  <c r="BE253"/>
  <c r="BE256"/>
  <c r="BE262"/>
  <c r="BE265"/>
  <c r="BE292"/>
  <c r="J89"/>
  <c r="BE125"/>
  <c r="BE129"/>
  <c r="BE133"/>
  <c r="BE137"/>
  <c r="BE141"/>
  <c r="BE156"/>
  <c r="BE160"/>
  <c r="BE164"/>
  <c r="BE177"/>
  <c r="BE181"/>
  <c r="BE187"/>
  <c r="BE198"/>
  <c r="BE206"/>
  <c r="BE214"/>
  <c r="BE217"/>
  <c r="BE221"/>
  <c r="BE224"/>
  <c r="BE228"/>
  <c r="BE232"/>
  <c r="BE238"/>
  <c r="BE243"/>
  <c r="BE246"/>
  <c r="BE269"/>
  <c r="BE296"/>
  <c r="BE300"/>
  <c r="BE305"/>
  <c r="J34"/>
  <c i="1" r="AW95"/>
  <c i="3" r="F35"/>
  <c i="1" r="BB96"/>
  <c i="3" r="F36"/>
  <c i="1" r="BC96"/>
  <c i="2" r="F35"/>
  <c i="1" r="BB95"/>
  <c i="2" r="F36"/>
  <c i="1" r="BC95"/>
  <c i="3" r="F37"/>
  <c i="1" r="BD96"/>
  <c i="4" r="F34"/>
  <c i="1" r="BA97"/>
  <c i="2" r="F34"/>
  <c i="1" r="BA95"/>
  <c i="3" r="F34"/>
  <c i="1" r="BA96"/>
  <c i="4" r="F35"/>
  <c i="1" r="BB97"/>
  <c i="4" r="J34"/>
  <c i="1" r="AW97"/>
  <c i="2" r="F37"/>
  <c i="1" r="BD95"/>
  <c i="3" r="J34"/>
  <c i="1" r="AW96"/>
  <c i="4" r="F36"/>
  <c i="1" r="BC97"/>
  <c i="4" r="F37"/>
  <c i="1" r="BD97"/>
  <c i="3" l="1" r="P125"/>
  <c r="P124"/>
  <c i="1" r="AU96"/>
  <c i="3" r="R125"/>
  <c r="R124"/>
  <c i="2" r="P123"/>
  <c r="P122"/>
  <c i="1" r="AU95"/>
  <c i="3" r="BK125"/>
  <c i="4" r="P121"/>
  <c r="P120"/>
  <c i="1" r="AU97"/>
  <c i="2" r="R123"/>
  <c r="R122"/>
  <c r="BK123"/>
  <c r="J123"/>
  <c r="J97"/>
  <c i="4" r="BK121"/>
  <c r="J121"/>
  <c r="J97"/>
  <c i="3" r="BK273"/>
  <c r="J273"/>
  <c r="J103"/>
  <c r="J33"/>
  <c i="1" r="AV96"/>
  <c r="AT96"/>
  <c r="BC94"/>
  <c r="W32"/>
  <c i="2" r="J33"/>
  <c i="1" r="AV95"/>
  <c r="AT95"/>
  <c i="4" r="F33"/>
  <c i="1" r="AZ97"/>
  <c r="BD94"/>
  <c r="W33"/>
  <c i="2" r="F33"/>
  <c i="1" r="AZ95"/>
  <c r="BA94"/>
  <c r="AW94"/>
  <c r="AK30"/>
  <c i="4" r="J33"/>
  <c i="1" r="AV97"/>
  <c r="AT97"/>
  <c i="3" r="F33"/>
  <c i="1" r="AZ96"/>
  <c r="BB94"/>
  <c r="W31"/>
  <c i="3" l="1" r="BK124"/>
  <c r="J124"/>
  <c r="J96"/>
  <c i="2" r="BK122"/>
  <c r="J122"/>
  <c r="J96"/>
  <c i="3" r="J125"/>
  <c r="J97"/>
  <c i="4" r="BK120"/>
  <c r="J120"/>
  <c r="J96"/>
  <c i="1" r="AU94"/>
  <c r="AY94"/>
  <c r="AZ94"/>
  <c r="W29"/>
  <c r="AX94"/>
  <c r="W30"/>
  <c i="2" l="1" r="J30"/>
  <c i="1" r="AG95"/>
  <c i="4" r="J30"/>
  <c i="1" r="AG97"/>
  <c i="3" r="J30"/>
  <c i="1" r="AG96"/>
  <c r="AV94"/>
  <c r="AK29"/>
  <c i="4" l="1" r="J39"/>
  <c i="3" r="J39"/>
  <c i="2" r="J39"/>
  <c i="1" r="AN96"/>
  <c r="AN95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<sst xmlns="http://schemas.openxmlformats.org/spreadsheetml/2006/main">
  <si>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</si>
  <si>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</si>
  <si>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</si>
  <si>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</si>
  <si>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</si>
  <si>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{4cc303e7-71b4-41bf-9f7c-42ba81be485f}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</si>
  <si>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</si>
  <si>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</si>
  <si>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</si>
  <si>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</si>
  <si>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</si>
  <si>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</si>
  <si>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</si>
  <si>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</si>
  <si>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</si>
  <si>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</si>
  <si>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</si>
  <si>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rozšíření dopravního hřiště</t>
  </si>
  <si>
    <t>KSO:</t>
  </si>
  <si>
    <t>822 29</t>
  </si>
  <si>
    <t>CC-CZ:</t>
  </si>
  <si>
    <t>2112</t>
  </si>
  <si>
    <t>Místo:</t>
  </si>
  <si>
    <t>Břeclav</t>
  </si>
  <si>
    <t>Datum:</t>
  </si>
  <si>
    <t>11. 5. 2023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</si>
  <si>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</si>
  <si>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</si>
  <si>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</si>
  <si>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</si>
  <si>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</si>
  <si>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</si>
  <si>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</si>
  <si>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</si>
  <si>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</si>
  <si>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</si>
  <si>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</si>
  <si>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</si>
  <si>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</si>
  <si>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</si>
  <si>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</si>
  <si>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</si>
  <si>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</si>
  <si>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</si>
  <si>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</si>
  <si>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</si>
  <si>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</si>
  <si>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</si>
  <si>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</si>
  <si>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</si>
  <si>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</si>
  <si>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</si>
  <si>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</si>
  <si>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</si>
  <si>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</si>
  <si>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</si>
  <si>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</si>
  <si>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</si>
  <si>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</si>
  <si>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</si>
  <si>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</si>
  <si>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</si>
  <si>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</si>
  <si>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</si>
  <si>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</si>
  <si>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</si>
  <si>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</si>
  <si>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</si>
  <si>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</si>
  <si>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</si>
  <si>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</si>
  <si>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</si>
  <si>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</si>
  <si>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</si>
  <si>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</si>
  <si>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</si>
  <si>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</si>
  <si>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</si>
  <si>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</si>
  <si>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</si>
  <si>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</si>
  <si>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</si>
  <si>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</si>
  <si>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Rozšíření dopravního hřiště</t>
  </si>
  <si>
    <t>STA</t>
  </si>
  <si>
    <t>1</t>
  </si>
  <si>
    <t>{27cbf15d-660d-4d11-a28a-6d75eea54f20}</t>
  </si>
  <si>
    <t>2</t>
  </si>
  <si>
    <t>SO 102</t>
  </si>
  <si>
    <t>Cvičná plocha</t>
  </si>
  <si>
    <t>{b3852210-022b-42cc-94fc-8cc331670210}</t>
  </si>
  <si>
    <t>VRN</t>
  </si>
  <si>
    <t>Vedlejší rozpočtové náklady</t>
  </si>
  <si>
    <t>VON</t>
  </si>
  <si>
    <t>{468b6c35-7a7b-4f9b-8ac5-a3642688242e}</t>
  </si>
  <si>
    <t>822 29 32</t>
  </si>
  <si>
    <t>KRYCÍ LIST SOUPISU PRACÍ</t>
  </si>
  <si>
    <t>Objekt:</t>
  </si>
  <si>
    <t>SO 101 - Rozšíření dopravního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</si>
  <si>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</si>
  <si>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</si>
  <si>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</si>
  <si>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</si>
  <si>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</si>
  <si>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</si>
  <si>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</si>
  <si>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</si>
  <si>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</si>
  <si>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</si>
  <si>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</si>
  <si>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</si>
  <si>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</si>
  <si>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</si>
  <si>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</si>
  <si>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</si>
  <si>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</si>
  <si>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</si>
  <si>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</si>
  <si>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</si>
  <si>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</si>
  <si>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</si>
  <si>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</si>
  <si>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</si>
  <si>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</si>
  <si>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</si>
  <si>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</si>
  <si>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</si>
  <si>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</si>
  <si>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</si>
  <si>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</si>
  <si>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</si>
  <si>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2023 01</t>
  </si>
  <si>
    <t>4</t>
  </si>
  <si>
    <t>1377539794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</si>
  <si>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</si>
  <si>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</si>
  <si>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Online PSC</t>
  </si>
  <si>
    <t>https://podminky.urs.cz/item/CS_URS_2023_01/113106134</t>
  </si>
  <si>
    <t>VV</t>
  </si>
  <si>
    <t xml:space="preserve">"rozebrání  chodníku ze zámkové dlažby" 5</t>
  </si>
  <si>
    <t>113107142</t>
  </si>
  <si>
    <t>Odstranění podkladu živičného tl přes 50 do 100 mm ručně</t>
  </si>
  <si>
    <t>-905783435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</si>
  <si>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</si>
  <si>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https://podminky.urs.cz/item/CS_URS_2023_01/113107142</t>
  </si>
  <si>
    <t>"odbourání asfaltového krytu v místě napojení" 4,2</t>
  </si>
  <si>
    <t>3</t>
  </si>
  <si>
    <t>113107322</t>
  </si>
  <si>
    <t>Odstranění podkladu z kameniva drceného tl přes 100 do 200 mm strojně pl do 50 m2</t>
  </si>
  <si>
    <t>-774915748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</si>
  <si>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</si>
  <si>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https://podminky.urs.cz/item/CS_URS_2023_01/113107322</t>
  </si>
  <si>
    <t>"odstranění konstrukce chodníku tl. 190mm" 5</t>
  </si>
  <si>
    <t>113204111</t>
  </si>
  <si>
    <t>Vytrhání obrub záhonových</t>
  </si>
  <si>
    <t>m</t>
  </si>
  <si>
    <t>225214706</t>
  </si>
  <si>
    <t>Vytrhání obrub s vybouráním lože, s přemístěním hmot na skládku na vzdálenost do 3 m nebo s naložením na dopravní prostředek záhonových</t>
  </si>
  <si>
    <t>https://podminky.urs.cz/item/CS_URS_2023_01/113204111</t>
  </si>
  <si>
    <t>"odstranění chodníkových obrub v místě napojení" 15</t>
  </si>
  <si>
    <t>5</t>
  </si>
  <si>
    <t>122251104</t>
  </si>
  <si>
    <t>Odkopávky a prokopávky nezapažené v hornině třídy těžitelnosti I skupiny 3 objem do 500 m3 strojně</t>
  </si>
  <si>
    <t>m3</t>
  </si>
  <si>
    <t>-935469225</t>
  </si>
  <si>
    <t>Odkopávky a prokopávky nezapažené strojně v hornině třídy těžitelnosti I skupiny 3 přes 100 do 500 m3</t>
  </si>
  <si>
    <t>https://podminky.urs.cz/item/CS_URS_2023_01/122251104</t>
  </si>
  <si>
    <t>"odkop pro konstrukci vozovky" 228*0.46</t>
  </si>
  <si>
    <t>"odkop pro konstrukci chodníku" 45,6*0.25</t>
  </si>
  <si>
    <t>"odkop za obrubou chodníku" 48*0.45*0,1</t>
  </si>
  <si>
    <t>Součet</t>
  </si>
  <si>
    <t>6</t>
  </si>
  <si>
    <t>162751117</t>
  </si>
  <si>
    <t>Vodorovné přemístění přes 9 000 do 10000 m výkopku/sypaniny z horniny třídy těžitelnosti I skupiny 1 až 3</t>
  </si>
  <si>
    <t>-346991759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</si>
  <si>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</si>
  <si>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</si>
  <si>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"odkop pro konstrukci vozovky" 104,88</t>
  </si>
  <si>
    <t>"odkop pro konstrukci chodníku" 11,4</t>
  </si>
  <si>
    <t>"odkop pro rýhu obruby chodníku" 2,16</t>
  </si>
  <si>
    <t>"zpětný zásyp za obrubou" -15,7</t>
  </si>
  <si>
    <t>7</t>
  </si>
  <si>
    <t>171201231</t>
  </si>
  <si>
    <t>Poplatek za uložení zeminy a kamení na recyklační skládce (skládkovné) kód odpadu 17 05 04</t>
  </si>
  <si>
    <t>t</t>
  </si>
  <si>
    <t>-1768042855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</si>
  <si>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</si>
  <si>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</si>
  <si>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102,74*1,8</t>
  </si>
  <si>
    <t>8</t>
  </si>
  <si>
    <t>171251201</t>
  </si>
  <si>
    <t>Uložení sypaniny na skládky nebo meziskládky</t>
  </si>
  <si>
    <t>613809596</t>
  </si>
  <si>
    <t>Uložení sypaniny na skládky nebo meziskládky bez hutnění s upravením uložené sypaniny do předepsaného tvaru</t>
  </si>
  <si>
    <t>https://podminky.urs.cz/item/CS_URS_2023_01/171251201</t>
  </si>
  <si>
    <t>102,74</t>
  </si>
  <si>
    <t>9</t>
  </si>
  <si>
    <t>174151101</t>
  </si>
  <si>
    <t>Zásyp jam, šachet rýh nebo kolem objektů sypaninou se zhutněním</t>
  </si>
  <si>
    <t>861516097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</si>
  <si>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</si>
  <si>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</si>
  <si>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"zpětný zásyp za obrubou" 15,7</t>
  </si>
  <si>
    <t>"podsyp štěrkodrtí ŠD 0/32 pod lože obrub" 48*0.45*0.1</t>
  </si>
  <si>
    <t>10</t>
  </si>
  <si>
    <t>M</t>
  </si>
  <si>
    <t>58344171</t>
  </si>
  <si>
    <t>štěrkodrť frakce 0/32</t>
  </si>
  <si>
    <t>97961980</t>
  </si>
  <si>
    <t>"podsyp pod obrubou" 2,16*2</t>
  </si>
  <si>
    <t>11</t>
  </si>
  <si>
    <t>181311103</t>
  </si>
  <si>
    <t>Rozprostření ornice tl vrstvy do 200 mm v rovině nebo ve svahu do 1:5 ručně</t>
  </si>
  <si>
    <t>1674512895</t>
  </si>
  <si>
    <t>Rozprostření a urovnání ornice v rovině nebo ve svahu sklonu do 1:5 ručně při souvislé ploše, tl. vrstvy do 200 mm</t>
  </si>
  <si>
    <t>https://podminky.urs.cz/item/CS_URS_2023_01/181311103</t>
  </si>
  <si>
    <t>"ohumusování za obrubou tl. 100mm" 134</t>
  </si>
  <si>
    <t>12</t>
  </si>
  <si>
    <t>181411131</t>
  </si>
  <si>
    <t>Založení parkového trávníku výsevem pl do 1000 m2 v rovině a ve svahu do 1:5</t>
  </si>
  <si>
    <t>2030854182</t>
  </si>
  <si>
    <t>Založení trávníku na půdě předem připravené plochy do 1000 m2 výsevem včetně utažení parkového v rovině nebo na svahu do 1:5</t>
  </si>
  <si>
    <t>https://podminky.urs.cz/item/CS_URS_2023_01/181411131</t>
  </si>
  <si>
    <t>"zatravnění za obrubou" 134</t>
  </si>
  <si>
    <t>13</t>
  </si>
  <si>
    <t>00572410</t>
  </si>
  <si>
    <t>osivo směs travní parková</t>
  </si>
  <si>
    <t>kg</t>
  </si>
  <si>
    <t>-717521704</t>
  </si>
  <si>
    <t>134*0,045</t>
  </si>
  <si>
    <t>14</t>
  </si>
  <si>
    <t>10364101</t>
  </si>
  <si>
    <t>zemina pro terénní úpravy - ornice</t>
  </si>
  <si>
    <t>1292471903</t>
  </si>
  <si>
    <t>"ornice" 134*0,1*1,8</t>
  </si>
  <si>
    <t>181951112</t>
  </si>
  <si>
    <t>Úprava pláně v hornině třídy těžitelnosti I skupiny 1 až 3 se zhutněním strojně</t>
  </si>
  <si>
    <t>-593111575</t>
  </si>
  <si>
    <t>Úprava pláně vyrovnáním výškových rozdílů strojně v hornině třídy těžitelnosti I, skupiny 1 až 3 se zhutněním</t>
  </si>
  <si>
    <t>https://podminky.urs.cz/item/CS_URS_2023_01/181951112</t>
  </si>
  <si>
    <t>"úprava pláně" 273,6</t>
  </si>
  <si>
    <t>Komunikace pozemní</t>
  </si>
  <si>
    <t>16</t>
  </si>
  <si>
    <t>564851111</t>
  </si>
  <si>
    <t>Podklad ze štěrkodrtě ŠD plochy přes 100 m2 tl 150 mm</t>
  </si>
  <si>
    <t>61920490</t>
  </si>
  <si>
    <t>Podklad ze štěrkodrti ŠD s rozprostřením a zhutněním plochy přes 100 m2, po zhutnění tl. 150 mm</t>
  </si>
  <si>
    <t>https://podminky.urs.cz/item/CS_URS_2023_01/564851111</t>
  </si>
  <si>
    <t xml:space="preserve">"podkladní vrstva vozovky ze štěrkodrti ŠD 0/32 tl. 150 mm"   179</t>
  </si>
  <si>
    <t xml:space="preserve">"podkladní vrstva chodníku ze štěrkodrti ŠD 0/32 tl. 150 mm"   24</t>
  </si>
  <si>
    <t>17</t>
  </si>
  <si>
    <t>564861111</t>
  </si>
  <si>
    <t>Podklad ze štěrkodrtě ŠD plochy přes 100 m2 tl 200 mm</t>
  </si>
  <si>
    <t>-825575619</t>
  </si>
  <si>
    <t>Podklad ze štěrkodrti ŠD s rozprostřením a zhutněním plochy přes 100 m2, po zhutnění tl. 200 mm</t>
  </si>
  <si>
    <t>https://podminky.urs.cz/item/CS_URS_2023_01/564861111</t>
  </si>
  <si>
    <t xml:space="preserve">"podkladní vrstva vozovky ze štěrkodrti ŠD 0/63 tl. 200 mm"   228</t>
  </si>
  <si>
    <t>18</t>
  </si>
  <si>
    <t>573191111</t>
  </si>
  <si>
    <t>Postřik infiltrační kationaktivní emulzí v množství 1 kg/m2</t>
  </si>
  <si>
    <t>-2121399532</t>
  </si>
  <si>
    <t>Postřik infiltrační kationaktivní emulzí v množství 1,00 kg/m2</t>
  </si>
  <si>
    <t>https://podminky.urs.cz/item/CS_URS_2023_01/573191111</t>
  </si>
  <si>
    <t>"infiltrační postřik 0,6 kg/m2" 179</t>
  </si>
  <si>
    <t>19</t>
  </si>
  <si>
    <t>565155111</t>
  </si>
  <si>
    <t>Asfaltový beton vrstva podkladní ACP 16 (obalované kamenivo OKS) tl 70 mm š do 3 m</t>
  </si>
  <si>
    <t>721704245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</si>
  <si>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</si>
  <si>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</si>
  <si>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"asfaltový beton ACP 16+ modifikovaný tl. 70 mm" 179</t>
  </si>
  <si>
    <t>20</t>
  </si>
  <si>
    <t>573211107</t>
  </si>
  <si>
    <t>Postřik živičný spojovací z asfaltu v množství 0,30 kg/m2</t>
  </si>
  <si>
    <t>-84824759</t>
  </si>
  <si>
    <t>Postřik spojovací PS bez posypu kamenivem z asfaltu silničního, v množství 0,30 kg/m2</t>
  </si>
  <si>
    <t>https://podminky.urs.cz/item/CS_URS_2023_01/573211107</t>
  </si>
  <si>
    <t>"spojovací postřik 0,3 kg/m2" 179</t>
  </si>
  <si>
    <t>577133111R</t>
  </si>
  <si>
    <t>Asfaltový beton vrstva obrusná ACO 8 (ABJ) tl 40 mm š do 3 m z modifikovaného asfaltu</t>
  </si>
  <si>
    <t>1052308925</t>
  </si>
  <si>
    <t>Asfaltový beton vrstva obrusná ACO 8 (ABJ) s rozprostřením a se zhutněním z nemodifikovaného asfaltu v pruhu šířky do 3 m, po zhutnění tl. 40 mm</t>
  </si>
  <si>
    <t>"asfaltový beton ACO 8+ modifikovaný tl. 40 mm" 179</t>
  </si>
  <si>
    <t>22</t>
  </si>
  <si>
    <t>596211110</t>
  </si>
  <si>
    <t>Kladení zámkové dlažby komunikací pro pěší ručně tl 60 mm skupiny A pl do 50 m2</t>
  </si>
  <si>
    <t>-86330250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</si>
  <si>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</si>
  <si>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</si>
  <si>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"nový kryt chodníku" 24</t>
  </si>
  <si>
    <t>23</t>
  </si>
  <si>
    <t>59245018</t>
  </si>
  <si>
    <t>dlažba tvar obdélník betonová 200x100x60mm přírodní</t>
  </si>
  <si>
    <t>894481734</t>
  </si>
  <si>
    <t>"dlažba obdélníková 200x100x60, přírodní šedá, 2%ztratné" 22,8*1.02</t>
  </si>
  <si>
    <t>24</t>
  </si>
  <si>
    <t>59245006</t>
  </si>
  <si>
    <t>dlažba tvar obdélník betonová pro nevidomé 200x100x60mm barevná</t>
  </si>
  <si>
    <t>1511027416</t>
  </si>
  <si>
    <t>"varovný pás, dlažba 200x100x60 slepecká, červená, 2% ztratné" 1,2*1.02</t>
  </si>
  <si>
    <t>Ostatní konstrukce a práce, bourání</t>
  </si>
  <si>
    <t>25</t>
  </si>
  <si>
    <t>914111111</t>
  </si>
  <si>
    <t>Montáž svislé dopravní značky do velikosti 1 m2 objímkami na sloupek nebo konzolu</t>
  </si>
  <si>
    <t>kus</t>
  </si>
  <si>
    <t>-357775377</t>
  </si>
  <si>
    <t>Montáž svislé dopravní značky základní velikosti do 1 m2 objímkami na sloupky nebo konzoly</t>
  </si>
  <si>
    <t>https://podminky.urs.cz/item/CS_URS_2023_01/914111111</t>
  </si>
  <si>
    <t>"montáž DZ na sloupek" 15</t>
  </si>
  <si>
    <t>26</t>
  </si>
  <si>
    <t>40445608</t>
  </si>
  <si>
    <t>značky upravující přednost P1, P4 700mm</t>
  </si>
  <si>
    <t>-1372140389</t>
  </si>
  <si>
    <t>"P4 zmenšená" 3</t>
  </si>
  <si>
    <t>27</t>
  </si>
  <si>
    <t>40445611</t>
  </si>
  <si>
    <t>značky upravující přednost P2, P3, P8 500mm</t>
  </si>
  <si>
    <t>-1039290371</t>
  </si>
  <si>
    <t>"P2 zmenšená" 2</t>
  </si>
  <si>
    <t>28</t>
  </si>
  <si>
    <t>40445621</t>
  </si>
  <si>
    <t>informativní značky provozní IP1-IP3, IP4b-IP7, IP10a, b 500x500mm</t>
  </si>
  <si>
    <t>-1006238409</t>
  </si>
  <si>
    <t>"IP4b zmenšená" 1</t>
  </si>
  <si>
    <t>"IP10a zmenšená" 1</t>
  </si>
  <si>
    <t>29</t>
  </si>
  <si>
    <t>40445619</t>
  </si>
  <si>
    <t>zákazové, příkazové dopravní značky B1-B34, C1-15 500mm</t>
  </si>
  <si>
    <t>1568884055</t>
  </si>
  <si>
    <t>"B2 zmenšená" 1</t>
  </si>
  <si>
    <t>30</t>
  </si>
  <si>
    <t>40445647</t>
  </si>
  <si>
    <t>dodatkové tabulky E1, E2a,b , E6, E9, E10 E12c, E17 500x500mm</t>
  </si>
  <si>
    <t>817865387</t>
  </si>
  <si>
    <t>"E2b zmenšená" 7</t>
  </si>
  <si>
    <t>31</t>
  </si>
  <si>
    <t>914511112</t>
  </si>
  <si>
    <t>Montáž sloupku dopravních značek délky do 3,5 m s betonovým základem a patkou D 60 mm</t>
  </si>
  <si>
    <t>-311364118</t>
  </si>
  <si>
    <t>Montáž sloupku dopravních značek délky do 3,5 m do hliníkové patky pro sloupek D 60 mm</t>
  </si>
  <si>
    <t>https://podminky.urs.cz/item/CS_URS_2023_01/914511112</t>
  </si>
  <si>
    <t>"montáž sloupku DZ včetně nové hliníkové patky a zabetonování" 8</t>
  </si>
  <si>
    <t>32</t>
  </si>
  <si>
    <t>40445225</t>
  </si>
  <si>
    <t>sloupek pro dopravní značku Zn D 60mm v 3,5m</t>
  </si>
  <si>
    <t>361730267</t>
  </si>
  <si>
    <t>33</t>
  </si>
  <si>
    <t>916231213</t>
  </si>
  <si>
    <t>Osazení chodníkového obrubníku betonového stojatého s boční opěrou do lože z betonu prostého</t>
  </si>
  <si>
    <t>-674597881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</si>
  <si>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</si>
  <si>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</si>
  <si>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"osazení chodníkového obrubníku vozovky do lože z betonu C20/25 XF3" 110</t>
  </si>
  <si>
    <t>"osazení chodníkového obrubníku chodníku do lože z betonu C20/25 XF3" 48</t>
  </si>
  <si>
    <t>34</t>
  </si>
  <si>
    <t>59217017</t>
  </si>
  <si>
    <t>obrubník betonový chodníkový 1000x100x250mm</t>
  </si>
  <si>
    <t>1010492583</t>
  </si>
  <si>
    <t>"chodníkový obrubník pro chodník, 2% ztratné" 158*1.02</t>
  </si>
  <si>
    <t>35</t>
  </si>
  <si>
    <t>919732221</t>
  </si>
  <si>
    <t>Styčná spára napojení nového živičného povrchu na stávající za tepla š 15 mm hl 25 mm bez prořezání</t>
  </si>
  <si>
    <t>-1774298277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</si>
  <si>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</si>
  <si>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https://podminky.urs.cz/item/CS_URS_2023_01/919732221</t>
  </si>
  <si>
    <t>"spára v místě napojení" 15</t>
  </si>
  <si>
    <t>36</t>
  </si>
  <si>
    <t>919735112</t>
  </si>
  <si>
    <t>Řezání stávajícího živičného krytu hl přes 50 do 100 mm</t>
  </si>
  <si>
    <t>-1054063714</t>
  </si>
  <si>
    <t>Řezání stávajícího živičného krytu nebo podkladu hloubky přes 50 do 100 mm</t>
  </si>
  <si>
    <t>https://podminky.urs.cz/item/CS_URS_2023_01/919735112</t>
  </si>
  <si>
    <t>"řezání asfaltového krytu v místě napojení" 15</t>
  </si>
  <si>
    <t>997</t>
  </si>
  <si>
    <t>Přesun sutě</t>
  </si>
  <si>
    <t>37</t>
  </si>
  <si>
    <t>997211511</t>
  </si>
  <si>
    <t>Vodorovná doprava suti po suchu na vzdálenost do 1 km</t>
  </si>
  <si>
    <t>-1618270025</t>
  </si>
  <si>
    <t>Vodorovná doprava suti nebo vybouraných hmot suti se složením a hrubým urovnáním, na vzdálenost do 1 km</t>
  </si>
  <si>
    <t>https://podminky.urs.cz/item/CS_URS_2023_01/997211511</t>
  </si>
  <si>
    <t>"Beton"</t>
  </si>
  <si>
    <t>"chodníková obruba" 15*0.185</t>
  </si>
  <si>
    <t>"dlažba zámková" 5*0.06*2.2</t>
  </si>
  <si>
    <t>Mezisoučet</t>
  </si>
  <si>
    <t>"Kamenivo"</t>
  </si>
  <si>
    <t>"konstrukce chodníků tl. 190 mm" 5*0.19*2</t>
  </si>
  <si>
    <t>"Asfalt"</t>
  </si>
  <si>
    <t>"v místě napojení" 4,2*0,1*2,4</t>
  </si>
  <si>
    <t>38</t>
  </si>
  <si>
    <t>997211519</t>
  </si>
  <si>
    <t>Příplatek ZKD 1 km u vodorovné dopravy suti</t>
  </si>
  <si>
    <t>2052929629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</si>
  <si>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</si>
  <si>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</si>
  <si>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"dalších 9 km" 6,343*9</t>
  </si>
  <si>
    <t>39</t>
  </si>
  <si>
    <t>997221861</t>
  </si>
  <si>
    <t>Poplatek za uložení stavebního odpadu na recyklační skládce (skládkovné) z prostého betonu pod kódem 17 01 01</t>
  </si>
  <si>
    <t>814509507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</si>
  <si>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</si>
  <si>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</si>
  <si>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3,435</t>
  </si>
  <si>
    <t>40</t>
  </si>
  <si>
    <t>997221873</t>
  </si>
  <si>
    <t>-1037282663</t>
  </si>
  <si>
    <t>https://podminky.urs.cz/item/CS_URS_2023_01/997221873</t>
  </si>
  <si>
    <t>1,9</t>
  </si>
  <si>
    <t>41</t>
  </si>
  <si>
    <t>997221875</t>
  </si>
  <si>
    <t>Poplatek za uložení stavebního odpadu na recyklační skládce (skládkovné) asfaltového bez obsahu dehtu zatříděného do Katalogu odpadů pod kódem 17 03 02</t>
  </si>
  <si>
    <t>-1039585332</t>
  </si>
  <si>
    <t>https://podminky.urs.cz/item/CS_URS_2023_01/997221875</t>
  </si>
  <si>
    <t>1,008</t>
  </si>
  <si>
    <t>998</t>
  </si>
  <si>
    <t>Přesun hmot</t>
  </si>
  <si>
    <t>42</t>
  </si>
  <si>
    <t>998225111</t>
  </si>
  <si>
    <t>Přesun hmot pro pozemní komunikace s krytem z kamene, monolitickým betonovým nebo živičným</t>
  </si>
  <si>
    <t>415830238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</si>
  <si>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</si>
  <si>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</si>
  <si>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SO 102 - Cvičná plocha</t>
  </si>
  <si>
    <t>M - Práce a dodávky M</t>
  </si>
  <si>
    <t xml:space="preserve">    46-M - Zemní práce při extr.mont.pracích</t>
  </si>
  <si>
    <t>784641669</t>
  </si>
  <si>
    <t>"odbourání asfaltového krytu v místě napojení" 3,6</t>
  </si>
  <si>
    <t>113107323</t>
  </si>
  <si>
    <t>Odstranění podkladu z kameniva drceného tl přes 200 do 300 mm strojně pl do 50 m2</t>
  </si>
  <si>
    <t>1151099024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</si>
  <si>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</si>
  <si>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https://podminky.urs.cz/item/CS_URS_2023_01/113107323</t>
  </si>
  <si>
    <t>"odstranění konstrukce pod solniční obrubou tl. 200mm" 6</t>
  </si>
  <si>
    <t>113202111</t>
  </si>
  <si>
    <t>Vytrhání obrub krajníků obrubníků stojatých</t>
  </si>
  <si>
    <t>-162432831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</si>
  <si>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</si>
  <si>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</si>
  <si>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"odstranění silničních obrub v místě napojení" 12</t>
  </si>
  <si>
    <t>113203111</t>
  </si>
  <si>
    <t>Vytrhání obrub z dlažebních kostek</t>
  </si>
  <si>
    <t>145687760</t>
  </si>
  <si>
    <t>Vytrhání obrub s vybouráním lože, s přemístěním hmot na skládku na vzdálenost do 3 m nebo s naložením na dopravní prostředek z dlažebních kostek</t>
  </si>
  <si>
    <t>https://podminky.urs.cz/item/CS_URS_2023_01/113203111</t>
  </si>
  <si>
    <t>2*12</t>
  </si>
  <si>
    <t>122351104</t>
  </si>
  <si>
    <t>Odkopávky a prokopávky nezapažené v hornině třídy těžitelnosti II skupiny 4 objem do 500 m3 strojně</t>
  </si>
  <si>
    <t>584310768</t>
  </si>
  <si>
    <t>Odkopávky a prokopávky nezapažené strojně v hornině třídy těžitelnosti II skupiny 4 přes 100 do 500 m3</t>
  </si>
  <si>
    <t>https://podminky.urs.cz/item/CS_URS_2023_01/122351104</t>
  </si>
  <si>
    <t>"odkop pro konstrukci vozovky" 558*0.46</t>
  </si>
  <si>
    <t>1245391416</t>
  </si>
  <si>
    <t>"odkop pro konstrukci vozovky" 256,68</t>
  </si>
  <si>
    <t>"výkop rýhy chráničky"0,96</t>
  </si>
  <si>
    <t>"zpětný zásyp pod krajnicí" -15,2</t>
  </si>
  <si>
    <t>1555869043</t>
  </si>
  <si>
    <t>242,44*1,8</t>
  </si>
  <si>
    <t>-203822218</t>
  </si>
  <si>
    <t>242,44</t>
  </si>
  <si>
    <t>-1923387427</t>
  </si>
  <si>
    <t>"zpětný zásyp pod krajnicí" 15,2</t>
  </si>
  <si>
    <t>2079616695</t>
  </si>
  <si>
    <t>"ohumusování za obrubou tl. 100mm" 78</t>
  </si>
  <si>
    <t>-470637551</t>
  </si>
  <si>
    <t>"zatravnění za obrubou" 78</t>
  </si>
  <si>
    <t>-1642179368</t>
  </si>
  <si>
    <t>78*0,045</t>
  </si>
  <si>
    <t>-1807530320</t>
  </si>
  <si>
    <t>"ornice" 78*0,1*1,8</t>
  </si>
  <si>
    <t>181951114</t>
  </si>
  <si>
    <t>Úprava pláně v hornině třídy těžitelnosti II skupiny 4 a 5 se zhutněním strojně</t>
  </si>
  <si>
    <t>-277133536</t>
  </si>
  <si>
    <t>Úprava pláně vyrovnáním výškových rozdílů strojně v hornině třídy těžitelnosti II, skupiny 4 a 5 se zhutněním</t>
  </si>
  <si>
    <t>https://podminky.urs.cz/item/CS_URS_2023_01/181951114</t>
  </si>
  <si>
    <t>"úprava pláně" 558</t>
  </si>
  <si>
    <t>896347806</t>
  </si>
  <si>
    <t xml:space="preserve">"podkladní vrstva vozovky ze štěrkodrti ŠD 0/32 tl. 150 mm"   479</t>
  </si>
  <si>
    <t>-1431549984</t>
  </si>
  <si>
    <t xml:space="preserve">"podkladní vrstva vozovky ze štěrkodrti ŠD 0/63 tl. 200 mm"   558</t>
  </si>
  <si>
    <t>569831111</t>
  </si>
  <si>
    <t>Zpevnění krajnic štěrkodrtí tl 100 mm</t>
  </si>
  <si>
    <t>1047486080</t>
  </si>
  <si>
    <t>Zpevnění krajnic nebo komunikací pro pěší s rozprostřením a zhutněním, po zhutnění štěrkodrtí tl. 100 mm</t>
  </si>
  <si>
    <t>https://podminky.urs.cz/item/CS_URS_2023_01/569831111</t>
  </si>
  <si>
    <t>"zřízení krajnice ze štěrkodrti tl. 100mm" 78</t>
  </si>
  <si>
    <t>249107751</t>
  </si>
  <si>
    <t>"infiltrační postřik 0,6 kg/m2" 418</t>
  </si>
  <si>
    <t>1531703417</t>
  </si>
  <si>
    <t>"asfaltový beton ACP 16+ modifikovaný tl. 70 mm" 418</t>
  </si>
  <si>
    <t>-1978818412</t>
  </si>
  <si>
    <t>"spojovací postřik 0,3 kg/m2" 402</t>
  </si>
  <si>
    <t>336964699</t>
  </si>
  <si>
    <t>"asfaltový beton ACO 8+ modifikovaný tl. 40 mm" 402</t>
  </si>
  <si>
    <t>916111122</t>
  </si>
  <si>
    <t>Osazení obruby z drobných kostek bez boční opěry do lože z betonu prostého</t>
  </si>
  <si>
    <t>738089188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</si>
  <si>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</si>
  <si>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https://podminky.urs.cz/item/CS_URS_2023_01/916111122</t>
  </si>
  <si>
    <t>"zpětné osazení dvouřádku do lože z betonu C20/25 XF3" 12*2</t>
  </si>
  <si>
    <t>58381007</t>
  </si>
  <si>
    <t>kostka štípaná dlažební žula drobná 8/10</t>
  </si>
  <si>
    <t>-385036944</t>
  </si>
  <si>
    <t>"doplnění dvouřádku, kostka žulová štípaná drobná" 12*0,2</t>
  </si>
  <si>
    <t>916131113</t>
  </si>
  <si>
    <t>Osazení silničního obrubníku betonového ležatého s boční opěrou do lože z betonu prostého</t>
  </si>
  <si>
    <t>-175579429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</si>
  <si>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</si>
  <si>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https://podminky.urs.cz/item/CS_URS_2023_01/916131113</t>
  </si>
  <si>
    <t>"osazení silničního obrubníku do lože z betonu C20/25 XF3" 12</t>
  </si>
  <si>
    <t>59217029</t>
  </si>
  <si>
    <t>obrubník betonový silniční nájezdový 1000x150x150mm</t>
  </si>
  <si>
    <t>1123709555</t>
  </si>
  <si>
    <t>"silniční obrubník nájezdový, 2% ztratné" 10*1.02</t>
  </si>
  <si>
    <t>59217030</t>
  </si>
  <si>
    <t>obrubník betonový silniční přechodový 1000x150x150-250mm</t>
  </si>
  <si>
    <t>-1689360191</t>
  </si>
  <si>
    <t>"silniční obrubník přechodový" 2</t>
  </si>
  <si>
    <t>-1282921951</t>
  </si>
  <si>
    <t>"spára v místě napojení" 12</t>
  </si>
  <si>
    <t>2089755951</t>
  </si>
  <si>
    <t>"řezání asfaltového krytu v místě napojení" 12</t>
  </si>
  <si>
    <t>1415643259</t>
  </si>
  <si>
    <t>"silniční obruba" 12*0.205</t>
  </si>
  <si>
    <t>"odkop pod obrubou" 6*0,2*2</t>
  </si>
  <si>
    <t>"žulové kostky" 2,4*0,1*2,7</t>
  </si>
  <si>
    <t>"podél silniční obruby" 3,6*0,1*2,4</t>
  </si>
  <si>
    <t>2078897616</t>
  </si>
  <si>
    <t>"dalších 9 km" 6,372*9</t>
  </si>
  <si>
    <t>-753925771</t>
  </si>
  <si>
    <t>2,46</t>
  </si>
  <si>
    <t>1866539968</t>
  </si>
  <si>
    <t>3,048</t>
  </si>
  <si>
    <t>1092842330</t>
  </si>
  <si>
    <t>0,864</t>
  </si>
  <si>
    <t>1845514488</t>
  </si>
  <si>
    <t>Práce a dodávky M</t>
  </si>
  <si>
    <t>46-M</t>
  </si>
  <si>
    <t>Zemní práce při extr.mont.pracích</t>
  </si>
  <si>
    <t>460161123</t>
  </si>
  <si>
    <t>Hloubení kabelových rýh ručně š 35 cm hl 30 cm v hornině tř II skupiny 4</t>
  </si>
  <si>
    <t>64</t>
  </si>
  <si>
    <t>-1960712670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</si>
  <si>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</si>
  <si>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https://podminky.urs.cz/item/CS_URS_2023_01/460161123</t>
  </si>
  <si>
    <t>"ruční výkop rýhy stávajícího kabelu v místě křížení" 8</t>
  </si>
  <si>
    <t>460431123</t>
  </si>
  <si>
    <t>Zásyp kabelových rýh ručně se zhutněním š 35 cm hl 20 cm z horniny tř II skupiny 4</t>
  </si>
  <si>
    <t>-232863479</t>
  </si>
  <si>
    <t>Zásyp kabelových rýh ručně s přemístění sypaniny ze vzdálenosti do 10 m, s uložením výkopku ve vrstvách včetně zhutnění a úpravy povrchu šířky 35 cm hloubky 20 cm z horniny třídy těžitelnosti II skupiny 4</t>
  </si>
  <si>
    <t>https://podminky.urs.cz/item/CS_URS_2023_01/460431123</t>
  </si>
  <si>
    <t>"ruční zásyp rýhy" 8</t>
  </si>
  <si>
    <t>460661512</t>
  </si>
  <si>
    <t>Kabelové lože z písku pro kabely nn kryté plastovou fólií š lože přes 25 do 50 cm</t>
  </si>
  <si>
    <t>-1812521560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</si>
  <si>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</si>
  <si>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</si>
  <si>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"lože a obsyp chrániček pískem" 8</t>
  </si>
  <si>
    <t>460791114</t>
  </si>
  <si>
    <t>Montáž trubek ochranných plastových uložených volně do rýhy tuhých D přes 90 do 110 mm</t>
  </si>
  <si>
    <t>787276596</t>
  </si>
  <si>
    <t>Montáž trubek ochranných uložených volně do rýhy plastových tuhých, vnitřního průměru přes 90 do 110 mm</t>
  </si>
  <si>
    <t>https://podminky.urs.cz/item/CS_URS_2023_01/460791114</t>
  </si>
  <si>
    <t>"montáž půlené chráničky na stávající kabel" 8</t>
  </si>
  <si>
    <t>34571098</t>
  </si>
  <si>
    <t>trubka elektroinstalační dělená (chránička) D 100/110mm, HDPE</t>
  </si>
  <si>
    <t>256</t>
  </si>
  <si>
    <t>-2129285540</t>
  </si>
  <si>
    <t>"půlená chránička" 8</t>
  </si>
  <si>
    <t>460791214</t>
  </si>
  <si>
    <t>Montáž trubek ochranných plastových uložených volně do rýhy ohebných přes 90 do 110 mm</t>
  </si>
  <si>
    <t>-1952791980</t>
  </si>
  <si>
    <t>Montáž trubek ochranných uložených volně do rýhy plastových ohebných, vnitřního průměru přes 90 do 110 mm</t>
  </si>
  <si>
    <t>https://podminky.urs.cz/item/CS_URS_2023_01/460791214</t>
  </si>
  <si>
    <t>"rezervní chránička DN 110" 8</t>
  </si>
  <si>
    <t>34571355</t>
  </si>
  <si>
    <t>trubka elektroinstalační ohebná dvouplášťová korugovaná (chránička) D 94/110mm, HDPE+LDPE</t>
  </si>
  <si>
    <t>-427739853</t>
  </si>
  <si>
    <t>"rezervní chránička" 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</si>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</sst>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34" TargetMode="External" /><Relationship Id="rId2" Type="http://schemas.openxmlformats.org/officeDocument/2006/relationships/hyperlink" Target="https://podminky.urs.cz/item/CS_URS_2023_01/113107142" TargetMode="External" /><Relationship Id="rId3" Type="http://schemas.openxmlformats.org/officeDocument/2006/relationships/hyperlink" Target="https://podminky.urs.cz/item/CS_URS_2023_01/113107322" TargetMode="External" /><Relationship Id="rId4" Type="http://schemas.openxmlformats.org/officeDocument/2006/relationships/hyperlink" Target="https://podminky.urs.cz/item/CS_URS_2023_01/113204111" TargetMode="External" /><Relationship Id="rId5" Type="http://schemas.openxmlformats.org/officeDocument/2006/relationships/hyperlink" Target="https://podminky.urs.cz/item/CS_URS_2023_01/122251104" TargetMode="External" /><Relationship Id="rId6" Type="http://schemas.openxmlformats.org/officeDocument/2006/relationships/hyperlink" Target="https://podminky.urs.cz/item/CS_URS_2023_01/162751117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74151101" TargetMode="External" /><Relationship Id="rId10" Type="http://schemas.openxmlformats.org/officeDocument/2006/relationships/hyperlink" Target="https://podminky.urs.cz/item/CS_URS_2023_01/181311103" TargetMode="External" /><Relationship Id="rId11" Type="http://schemas.openxmlformats.org/officeDocument/2006/relationships/hyperlink" Target="https://podminky.urs.cz/item/CS_URS_2023_01/181411131" TargetMode="External" /><Relationship Id="rId12" Type="http://schemas.openxmlformats.org/officeDocument/2006/relationships/hyperlink" Target="https://podminky.urs.cz/item/CS_URS_2023_01/181951112" TargetMode="External" /><Relationship Id="rId13" Type="http://schemas.openxmlformats.org/officeDocument/2006/relationships/hyperlink" Target="https://podminky.urs.cz/item/CS_URS_2023_01/564851111" TargetMode="External" /><Relationship Id="rId14" Type="http://schemas.openxmlformats.org/officeDocument/2006/relationships/hyperlink" Target="https://podminky.urs.cz/item/CS_URS_2023_01/564861111" TargetMode="External" /><Relationship Id="rId15" Type="http://schemas.openxmlformats.org/officeDocument/2006/relationships/hyperlink" Target="https://podminky.urs.cz/item/CS_URS_2023_01/573191111" TargetMode="External" /><Relationship Id="rId16" Type="http://schemas.openxmlformats.org/officeDocument/2006/relationships/hyperlink" Target="https://podminky.urs.cz/item/CS_URS_2023_01/565155111" TargetMode="External" /><Relationship Id="rId17" Type="http://schemas.openxmlformats.org/officeDocument/2006/relationships/hyperlink" Target="https://podminky.urs.cz/item/CS_URS_2023_01/573211107" TargetMode="External" /><Relationship Id="rId18" Type="http://schemas.openxmlformats.org/officeDocument/2006/relationships/hyperlink" Target="https://podminky.urs.cz/item/CS_URS_2023_01/596211110" TargetMode="External" /><Relationship Id="rId19" Type="http://schemas.openxmlformats.org/officeDocument/2006/relationships/hyperlink" Target="https://podminky.urs.cz/item/CS_URS_2023_01/914111111" TargetMode="External" /><Relationship Id="rId20" Type="http://schemas.openxmlformats.org/officeDocument/2006/relationships/hyperlink" Target="https://podminky.urs.cz/item/CS_URS_2023_01/914511112" TargetMode="External" /><Relationship Id="rId21" Type="http://schemas.openxmlformats.org/officeDocument/2006/relationships/hyperlink" Target="https://podminky.urs.cz/item/CS_URS_2023_01/916231213" TargetMode="External" /><Relationship Id="rId22" Type="http://schemas.openxmlformats.org/officeDocument/2006/relationships/hyperlink" Target="https://podminky.urs.cz/item/CS_URS_2023_01/919732221" TargetMode="External" /><Relationship Id="rId23" Type="http://schemas.openxmlformats.org/officeDocument/2006/relationships/hyperlink" Target="https://podminky.urs.cz/item/CS_URS_2023_01/919735112" TargetMode="External" /><Relationship Id="rId24" Type="http://schemas.openxmlformats.org/officeDocument/2006/relationships/hyperlink" Target="https://podminky.urs.cz/item/CS_URS_2023_01/997211511" TargetMode="External" /><Relationship Id="rId25" Type="http://schemas.openxmlformats.org/officeDocument/2006/relationships/hyperlink" Target="https://podminky.urs.cz/item/CS_URS_2023_01/997211519" TargetMode="External" /><Relationship Id="rId26" Type="http://schemas.openxmlformats.org/officeDocument/2006/relationships/hyperlink" Target="https://podminky.urs.cz/item/CS_URS_2023_01/997221861" TargetMode="External" /><Relationship Id="rId27" Type="http://schemas.openxmlformats.org/officeDocument/2006/relationships/hyperlink" Target="https://podminky.urs.cz/item/CS_URS_2023_01/997221873" TargetMode="External" /><Relationship Id="rId28" Type="http://schemas.openxmlformats.org/officeDocument/2006/relationships/hyperlink" Target="https://podminky.urs.cz/item/CS_URS_2023_01/997221875" TargetMode="External" /><Relationship Id="rId29" Type="http://schemas.openxmlformats.org/officeDocument/2006/relationships/hyperlink" Target="https://podminky.urs.cz/item/CS_URS_2023_01/99822511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42" TargetMode="External" /><Relationship Id="rId2" Type="http://schemas.openxmlformats.org/officeDocument/2006/relationships/hyperlink" Target="https://podminky.urs.cz/item/CS_URS_2023_01/113107323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113203111" TargetMode="External" /><Relationship Id="rId5" Type="http://schemas.openxmlformats.org/officeDocument/2006/relationships/hyperlink" Target="https://podminky.urs.cz/item/CS_URS_2023_01/122351104" TargetMode="External" /><Relationship Id="rId6" Type="http://schemas.openxmlformats.org/officeDocument/2006/relationships/hyperlink" Target="https://podminky.urs.cz/item/CS_URS_2023_01/162751117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74151101" TargetMode="External" /><Relationship Id="rId10" Type="http://schemas.openxmlformats.org/officeDocument/2006/relationships/hyperlink" Target="https://podminky.urs.cz/item/CS_URS_2023_01/181311103" TargetMode="External" /><Relationship Id="rId11" Type="http://schemas.openxmlformats.org/officeDocument/2006/relationships/hyperlink" Target="https://podminky.urs.cz/item/CS_URS_2023_01/181411131" TargetMode="External" /><Relationship Id="rId12" Type="http://schemas.openxmlformats.org/officeDocument/2006/relationships/hyperlink" Target="https://podminky.urs.cz/item/CS_URS_2023_01/181951114" TargetMode="External" /><Relationship Id="rId13" Type="http://schemas.openxmlformats.org/officeDocument/2006/relationships/hyperlink" Target="https://podminky.urs.cz/item/CS_URS_2023_01/564851111" TargetMode="External" /><Relationship Id="rId14" Type="http://schemas.openxmlformats.org/officeDocument/2006/relationships/hyperlink" Target="https://podminky.urs.cz/item/CS_URS_2023_01/564861111" TargetMode="External" /><Relationship Id="rId15" Type="http://schemas.openxmlformats.org/officeDocument/2006/relationships/hyperlink" Target="https://podminky.urs.cz/item/CS_URS_2023_01/569831111" TargetMode="External" /><Relationship Id="rId16" Type="http://schemas.openxmlformats.org/officeDocument/2006/relationships/hyperlink" Target="https://podminky.urs.cz/item/CS_URS_2023_01/573191111" TargetMode="External" /><Relationship Id="rId17" Type="http://schemas.openxmlformats.org/officeDocument/2006/relationships/hyperlink" Target="https://podminky.urs.cz/item/CS_URS_2023_01/565155111" TargetMode="External" /><Relationship Id="rId18" Type="http://schemas.openxmlformats.org/officeDocument/2006/relationships/hyperlink" Target="https://podminky.urs.cz/item/CS_URS_2023_01/573211107" TargetMode="External" /><Relationship Id="rId19" Type="http://schemas.openxmlformats.org/officeDocument/2006/relationships/hyperlink" Target="https://podminky.urs.cz/item/CS_URS_2023_01/916111122" TargetMode="External" /><Relationship Id="rId20" Type="http://schemas.openxmlformats.org/officeDocument/2006/relationships/hyperlink" Target="https://podminky.urs.cz/item/CS_URS_2023_01/916131113" TargetMode="External" /><Relationship Id="rId21" Type="http://schemas.openxmlformats.org/officeDocument/2006/relationships/hyperlink" Target="https://podminky.urs.cz/item/CS_URS_2023_01/919732221" TargetMode="External" /><Relationship Id="rId22" Type="http://schemas.openxmlformats.org/officeDocument/2006/relationships/hyperlink" Target="https://podminky.urs.cz/item/CS_URS_2023_01/919735112" TargetMode="External" /><Relationship Id="rId23" Type="http://schemas.openxmlformats.org/officeDocument/2006/relationships/hyperlink" Target="https://podminky.urs.cz/item/CS_URS_2023_01/997211511" TargetMode="External" /><Relationship Id="rId24" Type="http://schemas.openxmlformats.org/officeDocument/2006/relationships/hyperlink" Target="https://podminky.urs.cz/item/CS_URS_2023_01/997211519" TargetMode="External" /><Relationship Id="rId25" Type="http://schemas.openxmlformats.org/officeDocument/2006/relationships/hyperlink" Target="https://podminky.urs.cz/item/CS_URS_2023_01/997221861" TargetMode="External" /><Relationship Id="rId26" Type="http://schemas.openxmlformats.org/officeDocument/2006/relationships/hyperlink" Target="https://podminky.urs.cz/item/CS_URS_2023_01/997221873" TargetMode="External" /><Relationship Id="rId27" Type="http://schemas.openxmlformats.org/officeDocument/2006/relationships/hyperlink" Target="https://podminky.urs.cz/item/CS_URS_2023_01/997221875" TargetMode="External" /><Relationship Id="rId28" Type="http://schemas.openxmlformats.org/officeDocument/2006/relationships/hyperlink" Target="https://podminky.urs.cz/item/CS_URS_2023_01/998225111" TargetMode="External" /><Relationship Id="rId29" Type="http://schemas.openxmlformats.org/officeDocument/2006/relationships/hyperlink" Target="https://podminky.urs.cz/item/CS_URS_2023_01/460161123" TargetMode="External" /><Relationship Id="rId30" Type="http://schemas.openxmlformats.org/officeDocument/2006/relationships/hyperlink" Target="https://podminky.urs.cz/item/CS_URS_2023_01/460431123" TargetMode="External" /><Relationship Id="rId31" Type="http://schemas.openxmlformats.org/officeDocument/2006/relationships/hyperlink" Target="https://podminky.urs.cz/item/CS_URS_2023_01/460661512" TargetMode="External" /><Relationship Id="rId32" Type="http://schemas.openxmlformats.org/officeDocument/2006/relationships/hyperlink" Target="https://podminky.urs.cz/item/CS_URS_2023_01/460791114" TargetMode="External" /><Relationship Id="rId33" Type="http://schemas.openxmlformats.org/officeDocument/2006/relationships/hyperlink" Target="https://podminky.urs.cz/item/CS_URS_2023_01/460791214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020-22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rozšíření dopravního hřiště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11. 5. 2023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Rozšíření doprav...'!J30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Rozšíření doprav...'!P122</f>
        <v>0</v>
      </c>
      <c r="AV95" s="129">
        <f>'SO 101 - Rozšíření doprav...'!J33</f>
        <v>0</v>
      </c>
      <c r="AW95" s="129">
        <f>'SO 101 - Rozšíření doprav...'!J34</f>
        <v>0</v>
      </c>
      <c r="AX95" s="129">
        <f>'SO 101 - Rozšíření doprav...'!J35</f>
        <v>0</v>
      </c>
      <c r="AY95" s="129">
        <f>'SO 101 - Rozšíření doprav...'!J36</f>
        <v>0</v>
      </c>
      <c r="AZ95" s="129">
        <f>'SO 101 - Rozšíření doprav...'!F33</f>
        <v>0</v>
      </c>
      <c r="BA95" s="129">
        <f>'SO 101 - Rozšíření doprav...'!F34</f>
        <v>0</v>
      </c>
      <c r="BB95" s="129">
        <f>'SO 101 - Rozšíření doprav...'!F35</f>
        <v>0</v>
      </c>
      <c r="BC95" s="129">
        <f>'SO 101 - Rozšíření doprav...'!F36</f>
        <v>0</v>
      </c>
      <c r="BD95" s="131">
        <f>'SO 101 - Rozšíření doprav...'!F37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Cvičná plocha'!J30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102 - Cvičná plocha'!P124</f>
        <v>0</v>
      </c>
      <c r="AV96" s="129">
        <f>'SO 102 - Cvičná plocha'!J33</f>
        <v>0</v>
      </c>
      <c r="AW96" s="129">
        <f>'SO 102 - Cvičná plocha'!J34</f>
        <v>0</v>
      </c>
      <c r="AX96" s="129">
        <f>'SO 102 - Cvičná plocha'!J35</f>
        <v>0</v>
      </c>
      <c r="AY96" s="129">
        <f>'SO 102 - Cvičná plocha'!J36</f>
        <v>0</v>
      </c>
      <c r="AZ96" s="129">
        <f>'SO 102 - Cvičná plocha'!F33</f>
        <v>0</v>
      </c>
      <c r="BA96" s="129">
        <f>'SO 102 - Cvičná plocha'!F34</f>
        <v>0</v>
      </c>
      <c r="BB96" s="129">
        <f>'SO 102 - Cvičná plocha'!F35</f>
        <v>0</v>
      </c>
      <c r="BC96" s="129">
        <f>'SO 102 - Cvičná plocha'!F36</f>
        <v>0</v>
      </c>
      <c r="BD96" s="131">
        <f>'SO 102 - Cvičná plocha'!F37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33">
        <v>0</v>
      </c>
      <c r="AT97" s="134">
        <f>ROUND(SUM(AV97:AW97),2)</f>
        <v>0</v>
      </c>
      <c r="AU97" s="135">
        <f>'VRN - Vedlejší rozpočtové...'!P120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85</v>
      </c>
      <c r="BV97" s="132" t="s">
        <v>79</v>
      </c>
      <c r="BW97" s="132" t="s">
        <v>94</v>
      </c>
      <c r="BX97" s="132" t="s">
        <v>5</v>
      </c>
      <c r="CL97" s="132" t="s">
        <v>95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jcQc6ftKs8YwRErlIfuWXVgcsFcjBYBk9LGMAmG4j1BiGWXDVHq1JKEBQMERTFHMX8EJc7PAKgINlrTWdpR5Fw==" hashValue="HZGxIBpYddHlE9F7NOhPK1yyYTWhnuUdej1RhAlf6DnkByfLn+LSVY7gigQBvP0sugFIAuV3ixiR6Q0kG94sr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Rozšíření doprav...'!C2" display="/"/>
    <hyperlink ref="A96" location="'SO 102 - Cvičná plocha'!C2" display="/"/>
    <hyperlink ref="A9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rozšíření dopravního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ROUND((SUM(BE122:BE307)),  2)</f>
        <v>0</v>
      </c>
      <c r="G33" s="39"/>
      <c r="H33" s="39"/>
      <c r="I33" s="156">
        <v>0.20999999999999999</v>
      </c>
      <c r="J33" s="155">
        <f>ROUND(((SUM(BE122:BE307))*I33),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ROUND((SUM(BF122:BF307)),  2)</f>
        <v>0</v>
      </c>
      <c r="G34" s="39"/>
      <c r="H34" s="39"/>
      <c r="I34" s="156">
        <v>0.14999999999999999</v>
      </c>
      <c r="J34" s="155">
        <f>ROUND(((SUM(BF122:BF307))*I34),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ROUND((SUM(BG122:BG307)),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ROUND((SUM(BH122:BH307)),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ROUND((SUM(BI122:BI307)),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rozšíření dopravního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Rozšíření dopravního hřiště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11. 5. 2023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hidden="1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J191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J227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J273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J304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Břeclav - rozšíření dopravního hřiště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101 - Rozšíření dopravního hřiště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Břeclav</v>
      </c>
      <c r="G116" s="41"/>
      <c r="H116" s="41"/>
      <c r="I116" s="33" t="s">
        <v>24</v>
      </c>
      <c r="J116" s="80" t="str">
        <f>IF(J12="","",J12)</f>
        <v>11. 5. 2023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26</v>
      </c>
      <c r="D118" s="41"/>
      <c r="E118" s="41"/>
      <c r="F118" s="28" t="str">
        <f>E15</f>
        <v>Město Břeclav</v>
      </c>
      <c r="G118" s="41"/>
      <c r="H118" s="41"/>
      <c r="I118" s="33" t="s">
        <v>32</v>
      </c>
      <c r="J118" s="37" t="str">
        <f>E21</f>
        <v>Ing. Bořek Zvědělík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111</v>
      </c>
      <c r="D121" s="195" t="s">
        <v>62</v>
      </c>
      <c r="E121" s="195" t="s">
        <v>58</v>
      </c>
      <c r="F121" s="195" t="s">
        <v>59</v>
      </c>
      <c r="G121" s="195" t="s">
        <v>112</v>
      </c>
      <c r="H121" s="195" t="s">
        <v>113</v>
      </c>
      <c r="I121" s="195" t="s">
        <v>114</v>
      </c>
      <c r="J121" s="195" t="s">
        <v>101</v>
      </c>
      <c r="K121" s="196" t="s">
        <v>115</v>
      </c>
      <c r="L121" s="197"/>
      <c r="M121" s="101" t="s">
        <v>1</v>
      </c>
      <c r="N121" s="102" t="s">
        <v>41</v>
      </c>
      <c r="O121" s="102" t="s">
        <v>116</v>
      </c>
      <c r="P121" s="102" t="s">
        <v>117</v>
      </c>
      <c r="Q121" s="102" t="s">
        <v>118</v>
      </c>
      <c r="R121" s="102" t="s">
        <v>119</v>
      </c>
      <c r="S121" s="102" t="s">
        <v>120</v>
      </c>
      <c r="T121" s="103" t="s">
        <v>121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122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64.308069200000006</v>
      </c>
      <c r="S122" s="105"/>
      <c r="T122" s="201">
        <f>T123</f>
        <v>4.274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103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76</v>
      </c>
      <c r="E123" s="206" t="s">
        <v>123</v>
      </c>
      <c r="F123" s="206" t="s">
        <v>124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P124+P191+P227+P273+P304</f>
        <v>0</v>
      </c>
      <c r="Q123" s="211"/>
      <c r="R123" s="212">
        <f>R124+R191+R227+R273+R304</f>
        <v>64.308069200000006</v>
      </c>
      <c r="S123" s="211"/>
      <c r="T123" s="213">
        <f>T124+T191+T227+T273+T304</f>
        <v>4.274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77</v>
      </c>
      <c r="AY123" s="214" t="s">
        <v>125</v>
      </c>
      <c r="BK123" s="216">
        <f>BK124+BK191+BK227+BK273+BK304</f>
        <v>0</v>
      </c>
    </row>
    <row r="124" s="12" customFormat="1" ht="22.8" customHeight="1">
      <c r="A124" s="12"/>
      <c r="B124" s="203"/>
      <c r="C124" s="204"/>
      <c r="D124" s="205" t="s">
        <v>76</v>
      </c>
      <c r="E124" s="217" t="s">
        <v>85</v>
      </c>
      <c r="F124" s="217" t="s">
        <v>126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SUM(P125:P190)</f>
        <v>0</v>
      </c>
      <c r="Q124" s="211"/>
      <c r="R124" s="212">
        <f>SUM(R125:R190)</f>
        <v>28.44603</v>
      </c>
      <c r="S124" s="211"/>
      <c r="T124" s="213">
        <f>SUM(T125:T190)</f>
        <v>4.274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85</v>
      </c>
      <c r="AY124" s="214" t="s">
        <v>125</v>
      </c>
      <c r="BK124" s="216">
        <f>SUM(BK125:BK190)</f>
        <v>0</v>
      </c>
    </row>
    <row r="125" s="2" customFormat="1" ht="16.5" customHeight="1">
      <c r="A125" s="39"/>
      <c r="B125" s="40"/>
      <c r="C125" s="219" t="s">
        <v>85</v>
      </c>
      <c r="D125" s="219" t="s">
        <v>127</v>
      </c>
      <c r="E125" s="220" t="s">
        <v>128</v>
      </c>
      <c r="F125" s="221" t="s">
        <v>129</v>
      </c>
      <c r="G125" s="222" t="s">
        <v>130</v>
      </c>
      <c r="H125" s="223">
        <v>5</v>
      </c>
      <c r="I125" s="224"/>
      <c r="J125" s="225">
        <f>ROUND(I125*H125,2)</f>
        <v>0</v>
      </c>
      <c r="K125" s="221" t="s">
        <v>131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0.26000000000000001</v>
      </c>
      <c r="T125" s="229">
        <f>S125*H125</f>
        <v>1.3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132</v>
      </c>
      <c r="AT125" s="230" t="s">
        <v>127</v>
      </c>
      <c r="AU125" s="230" t="s">
        <v>87</v>
      </c>
      <c r="AY125" s="18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132</v>
      </c>
      <c r="BM125" s="230" t="s">
        <v>133</v>
      </c>
    </row>
    <row r="126" s="2" customFormat="1">
      <c r="A126" s="39"/>
      <c r="B126" s="40"/>
      <c r="C126" s="41"/>
      <c r="D126" s="232" t="s">
        <v>134</v>
      </c>
      <c r="E126" s="41"/>
      <c r="F126" s="233" t="s">
        <v>135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87</v>
      </c>
    </row>
    <row r="127" s="2" customFormat="1">
      <c r="A127" s="39"/>
      <c r="B127" s="40"/>
      <c r="C127" s="41"/>
      <c r="D127" s="237" t="s">
        <v>136</v>
      </c>
      <c r="E127" s="41"/>
      <c r="F127" s="238" t="s">
        <v>137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87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139</v>
      </c>
      <c r="G128" s="240"/>
      <c r="H128" s="243">
        <v>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125</v>
      </c>
    </row>
    <row r="129" s="2" customFormat="1" ht="16.5" customHeight="1">
      <c r="A129" s="39"/>
      <c r="B129" s="40"/>
      <c r="C129" s="219" t="s">
        <v>87</v>
      </c>
      <c r="D129" s="219" t="s">
        <v>127</v>
      </c>
      <c r="E129" s="220" t="s">
        <v>140</v>
      </c>
      <c r="F129" s="221" t="s">
        <v>141</v>
      </c>
      <c r="G129" s="222" t="s">
        <v>130</v>
      </c>
      <c r="H129" s="223">
        <v>4.2000000000000002</v>
      </c>
      <c r="I129" s="224"/>
      <c r="J129" s="225">
        <f>ROUND(I129*H129,2)</f>
        <v>0</v>
      </c>
      <c r="K129" s="221" t="s">
        <v>131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0.22</v>
      </c>
      <c r="T129" s="229">
        <f>S129*H129</f>
        <v>0.92400000000000004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132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132</v>
      </c>
      <c r="BM129" s="230" t="s">
        <v>142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143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2" customFormat="1">
      <c r="A131" s="39"/>
      <c r="B131" s="40"/>
      <c r="C131" s="41"/>
      <c r="D131" s="237" t="s">
        <v>136</v>
      </c>
      <c r="E131" s="41"/>
      <c r="F131" s="238" t="s">
        <v>144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87</v>
      </c>
    </row>
    <row r="132" s="13" customFormat="1">
      <c r="A132" s="13"/>
      <c r="B132" s="239"/>
      <c r="C132" s="240"/>
      <c r="D132" s="232" t="s">
        <v>138</v>
      </c>
      <c r="E132" s="241" t="s">
        <v>1</v>
      </c>
      <c r="F132" s="242" t="s">
        <v>145</v>
      </c>
      <c r="G132" s="240"/>
      <c r="H132" s="243">
        <v>4.2000000000000002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138</v>
      </c>
      <c r="AU132" s="249" t="s">
        <v>87</v>
      </c>
      <c r="AV132" s="13" t="s">
        <v>87</v>
      </c>
      <c r="AW132" s="13" t="s">
        <v>34</v>
      </c>
      <c r="AX132" s="13" t="s">
        <v>85</v>
      </c>
      <c r="AY132" s="249" t="s">
        <v>125</v>
      </c>
    </row>
    <row r="133" s="2" customFormat="1" ht="16.5" customHeight="1">
      <c r="A133" s="39"/>
      <c r="B133" s="40"/>
      <c r="C133" s="219" t="s">
        <v>146</v>
      </c>
      <c r="D133" s="219" t="s">
        <v>127</v>
      </c>
      <c r="E133" s="220" t="s">
        <v>147</v>
      </c>
      <c r="F133" s="221" t="s">
        <v>148</v>
      </c>
      <c r="G133" s="222" t="s">
        <v>130</v>
      </c>
      <c r="H133" s="223">
        <v>5</v>
      </c>
      <c r="I133" s="224"/>
      <c r="J133" s="225">
        <f>ROUND(I133*H133,2)</f>
        <v>0</v>
      </c>
      <c r="K133" s="221" t="s">
        <v>131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0.28999999999999998</v>
      </c>
      <c r="T133" s="229">
        <f>S133*H133</f>
        <v>1.45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132</v>
      </c>
      <c r="AT133" s="230" t="s">
        <v>127</v>
      </c>
      <c r="AU133" s="230" t="s">
        <v>87</v>
      </c>
      <c r="AY133" s="18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132</v>
      </c>
      <c r="BM133" s="230" t="s">
        <v>149</v>
      </c>
    </row>
    <row r="134" s="2" customFormat="1">
      <c r="A134" s="39"/>
      <c r="B134" s="40"/>
      <c r="C134" s="41"/>
      <c r="D134" s="232" t="s">
        <v>134</v>
      </c>
      <c r="E134" s="41"/>
      <c r="F134" s="233" t="s">
        <v>150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87</v>
      </c>
    </row>
    <row r="135" s="2" customFormat="1">
      <c r="A135" s="39"/>
      <c r="B135" s="40"/>
      <c r="C135" s="41"/>
      <c r="D135" s="237" t="s">
        <v>136</v>
      </c>
      <c r="E135" s="41"/>
      <c r="F135" s="238" t="s">
        <v>151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87</v>
      </c>
    </row>
    <row r="136" s="13" customFormat="1">
      <c r="A136" s="13"/>
      <c r="B136" s="239"/>
      <c r="C136" s="240"/>
      <c r="D136" s="232" t="s">
        <v>138</v>
      </c>
      <c r="E136" s="241" t="s">
        <v>1</v>
      </c>
      <c r="F136" s="242" t="s">
        <v>152</v>
      </c>
      <c r="G136" s="240"/>
      <c r="H136" s="243">
        <v>5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138</v>
      </c>
      <c r="AU136" s="249" t="s">
        <v>87</v>
      </c>
      <c r="AV136" s="13" t="s">
        <v>87</v>
      </c>
      <c r="AW136" s="13" t="s">
        <v>34</v>
      </c>
      <c r="AX136" s="13" t="s">
        <v>85</v>
      </c>
      <c r="AY136" s="249" t="s">
        <v>125</v>
      </c>
    </row>
    <row r="137" s="2" customFormat="1" ht="16.5" customHeight="1">
      <c r="A137" s="39"/>
      <c r="B137" s="40"/>
      <c r="C137" s="219" t="s">
        <v>132</v>
      </c>
      <c r="D137" s="219" t="s">
        <v>127</v>
      </c>
      <c r="E137" s="220" t="s">
        <v>153</v>
      </c>
      <c r="F137" s="221" t="s">
        <v>154</v>
      </c>
      <c r="G137" s="222" t="s">
        <v>155</v>
      </c>
      <c r="H137" s="223">
        <v>15</v>
      </c>
      <c r="I137" s="224"/>
      <c r="J137" s="225">
        <f>ROUND(I137*H137,2)</f>
        <v>0</v>
      </c>
      <c r="K137" s="221" t="s">
        <v>131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0.040000000000000001</v>
      </c>
      <c r="T137" s="229">
        <f>S137*H137</f>
        <v>0.59999999999999998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132</v>
      </c>
      <c r="AT137" s="230" t="s">
        <v>127</v>
      </c>
      <c r="AU137" s="230" t="s">
        <v>87</v>
      </c>
      <c r="AY137" s="18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132</v>
      </c>
      <c r="BM137" s="230" t="s">
        <v>156</v>
      </c>
    </row>
    <row r="138" s="2" customFormat="1">
      <c r="A138" s="39"/>
      <c r="B138" s="40"/>
      <c r="C138" s="41"/>
      <c r="D138" s="232" t="s">
        <v>134</v>
      </c>
      <c r="E138" s="41"/>
      <c r="F138" s="233" t="s">
        <v>157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87</v>
      </c>
    </row>
    <row r="139" s="2" customFormat="1">
      <c r="A139" s="39"/>
      <c r="B139" s="40"/>
      <c r="C139" s="41"/>
      <c r="D139" s="237" t="s">
        <v>136</v>
      </c>
      <c r="E139" s="41"/>
      <c r="F139" s="238" t="s">
        <v>158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87</v>
      </c>
    </row>
    <row r="140" s="13" customFormat="1">
      <c r="A140" s="13"/>
      <c r="B140" s="239"/>
      <c r="C140" s="240"/>
      <c r="D140" s="232" t="s">
        <v>138</v>
      </c>
      <c r="E140" s="241" t="s">
        <v>1</v>
      </c>
      <c r="F140" s="242" t="s">
        <v>159</v>
      </c>
      <c r="G140" s="240"/>
      <c r="H140" s="243">
        <v>15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138</v>
      </c>
      <c r="AU140" s="249" t="s">
        <v>87</v>
      </c>
      <c r="AV140" s="13" t="s">
        <v>87</v>
      </c>
      <c r="AW140" s="13" t="s">
        <v>34</v>
      </c>
      <c r="AX140" s="13" t="s">
        <v>85</v>
      </c>
      <c r="AY140" s="249" t="s">
        <v>125</v>
      </c>
    </row>
    <row r="141" s="2" customFormat="1" ht="21.75" customHeight="1">
      <c r="A141" s="39"/>
      <c r="B141" s="40"/>
      <c r="C141" s="219" t="s">
        <v>160</v>
      </c>
      <c r="D141" s="219" t="s">
        <v>127</v>
      </c>
      <c r="E141" s="220" t="s">
        <v>161</v>
      </c>
      <c r="F141" s="221" t="s">
        <v>162</v>
      </c>
      <c r="G141" s="222" t="s">
        <v>163</v>
      </c>
      <c r="H141" s="223">
        <v>118.44</v>
      </c>
      <c r="I141" s="224"/>
      <c r="J141" s="225">
        <f>ROUND(I141*H141,2)</f>
        <v>0</v>
      </c>
      <c r="K141" s="221" t="s">
        <v>131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127</v>
      </c>
      <c r="AU141" s="230" t="s">
        <v>87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132</v>
      </c>
      <c r="BM141" s="230" t="s">
        <v>164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165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87</v>
      </c>
    </row>
    <row r="143" s="2" customFormat="1">
      <c r="A143" s="39"/>
      <c r="B143" s="40"/>
      <c r="C143" s="41"/>
      <c r="D143" s="237" t="s">
        <v>136</v>
      </c>
      <c r="E143" s="41"/>
      <c r="F143" s="238" t="s">
        <v>166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167</v>
      </c>
      <c r="G144" s="240"/>
      <c r="H144" s="243">
        <v>104.88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77</v>
      </c>
      <c r="AY144" s="249" t="s">
        <v>125</v>
      </c>
    </row>
    <row r="145" s="13" customFormat="1">
      <c r="A145" s="13"/>
      <c r="B145" s="239"/>
      <c r="C145" s="240"/>
      <c r="D145" s="232" t="s">
        <v>138</v>
      </c>
      <c r="E145" s="241" t="s">
        <v>1</v>
      </c>
      <c r="F145" s="242" t="s">
        <v>168</v>
      </c>
      <c r="G145" s="240"/>
      <c r="H145" s="243">
        <v>11.4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138</v>
      </c>
      <c r="AU145" s="249" t="s">
        <v>87</v>
      </c>
      <c r="AV145" s="13" t="s">
        <v>87</v>
      </c>
      <c r="AW145" s="13" t="s">
        <v>34</v>
      </c>
      <c r="AX145" s="13" t="s">
        <v>77</v>
      </c>
      <c r="AY145" s="249" t="s">
        <v>125</v>
      </c>
    </row>
    <row r="146" s="13" customFormat="1">
      <c r="A146" s="13"/>
      <c r="B146" s="239"/>
      <c r="C146" s="240"/>
      <c r="D146" s="232" t="s">
        <v>138</v>
      </c>
      <c r="E146" s="241" t="s">
        <v>1</v>
      </c>
      <c r="F146" s="242" t="s">
        <v>169</v>
      </c>
      <c r="G146" s="240"/>
      <c r="H146" s="243">
        <v>2.1600000000000001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138</v>
      </c>
      <c r="AU146" s="249" t="s">
        <v>87</v>
      </c>
      <c r="AV146" s="13" t="s">
        <v>87</v>
      </c>
      <c r="AW146" s="13" t="s">
        <v>34</v>
      </c>
      <c r="AX146" s="13" t="s">
        <v>77</v>
      </c>
      <c r="AY146" s="249" t="s">
        <v>125</v>
      </c>
    </row>
    <row r="147" s="14" customFormat="1">
      <c r="A147" s="14"/>
      <c r="B147" s="250"/>
      <c r="C147" s="251"/>
      <c r="D147" s="232" t="s">
        <v>138</v>
      </c>
      <c r="E147" s="252" t="s">
        <v>1</v>
      </c>
      <c r="F147" s="253" t="s">
        <v>170</v>
      </c>
      <c r="G147" s="251"/>
      <c r="H147" s="254">
        <v>118.44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138</v>
      </c>
      <c r="AU147" s="260" t="s">
        <v>87</v>
      </c>
      <c r="AV147" s="14" t="s">
        <v>132</v>
      </c>
      <c r="AW147" s="14" t="s">
        <v>34</v>
      </c>
      <c r="AX147" s="14" t="s">
        <v>85</v>
      </c>
      <c r="AY147" s="260" t="s">
        <v>125</v>
      </c>
    </row>
    <row r="148" s="2" customFormat="1" ht="21.75" customHeight="1">
      <c r="A148" s="39"/>
      <c r="B148" s="40"/>
      <c r="C148" s="219" t="s">
        <v>171</v>
      </c>
      <c r="D148" s="219" t="s">
        <v>127</v>
      </c>
      <c r="E148" s="220" t="s">
        <v>172</v>
      </c>
      <c r="F148" s="221" t="s">
        <v>173</v>
      </c>
      <c r="G148" s="222" t="s">
        <v>163</v>
      </c>
      <c r="H148" s="223">
        <v>102.74</v>
      </c>
      <c r="I148" s="224"/>
      <c r="J148" s="225">
        <f>ROUND(I148*H148,2)</f>
        <v>0</v>
      </c>
      <c r="K148" s="221" t="s">
        <v>131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132</v>
      </c>
      <c r="AT148" s="230" t="s">
        <v>127</v>
      </c>
      <c r="AU148" s="230" t="s">
        <v>87</v>
      </c>
      <c r="AY148" s="18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85</v>
      </c>
      <c r="BK148" s="231">
        <f>ROUND(I148*H148,2)</f>
        <v>0</v>
      </c>
      <c r="BL148" s="18" t="s">
        <v>132</v>
      </c>
      <c r="BM148" s="230" t="s">
        <v>174</v>
      </c>
    </row>
    <row r="149" s="2" customFormat="1">
      <c r="A149" s="39"/>
      <c r="B149" s="40"/>
      <c r="C149" s="41"/>
      <c r="D149" s="232" t="s">
        <v>134</v>
      </c>
      <c r="E149" s="41"/>
      <c r="F149" s="233" t="s">
        <v>175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87</v>
      </c>
    </row>
    <row r="150" s="2" customFormat="1">
      <c r="A150" s="39"/>
      <c r="B150" s="40"/>
      <c r="C150" s="41"/>
      <c r="D150" s="237" t="s">
        <v>136</v>
      </c>
      <c r="E150" s="41"/>
      <c r="F150" s="238" t="s">
        <v>176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87</v>
      </c>
    </row>
    <row r="151" s="13" customFormat="1">
      <c r="A151" s="13"/>
      <c r="B151" s="239"/>
      <c r="C151" s="240"/>
      <c r="D151" s="232" t="s">
        <v>138</v>
      </c>
      <c r="E151" s="241" t="s">
        <v>1</v>
      </c>
      <c r="F151" s="242" t="s">
        <v>177</v>
      </c>
      <c r="G151" s="240"/>
      <c r="H151" s="243">
        <v>104.88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138</v>
      </c>
      <c r="AU151" s="249" t="s">
        <v>87</v>
      </c>
      <c r="AV151" s="13" t="s">
        <v>87</v>
      </c>
      <c r="AW151" s="13" t="s">
        <v>34</v>
      </c>
      <c r="AX151" s="13" t="s">
        <v>77</v>
      </c>
      <c r="AY151" s="249" t="s">
        <v>125</v>
      </c>
    </row>
    <row r="152" s="13" customFormat="1">
      <c r="A152" s="13"/>
      <c r="B152" s="239"/>
      <c r="C152" s="240"/>
      <c r="D152" s="232" t="s">
        <v>138</v>
      </c>
      <c r="E152" s="241" t="s">
        <v>1</v>
      </c>
      <c r="F152" s="242" t="s">
        <v>178</v>
      </c>
      <c r="G152" s="240"/>
      <c r="H152" s="243">
        <v>11.4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138</v>
      </c>
      <c r="AU152" s="249" t="s">
        <v>87</v>
      </c>
      <c r="AV152" s="13" t="s">
        <v>87</v>
      </c>
      <c r="AW152" s="13" t="s">
        <v>34</v>
      </c>
      <c r="AX152" s="13" t="s">
        <v>77</v>
      </c>
      <c r="AY152" s="249" t="s">
        <v>125</v>
      </c>
    </row>
    <row r="153" s="13" customFormat="1">
      <c r="A153" s="13"/>
      <c r="B153" s="239"/>
      <c r="C153" s="240"/>
      <c r="D153" s="232" t="s">
        <v>138</v>
      </c>
      <c r="E153" s="241" t="s">
        <v>1</v>
      </c>
      <c r="F153" s="242" t="s">
        <v>179</v>
      </c>
      <c r="G153" s="240"/>
      <c r="H153" s="243">
        <v>2.1600000000000001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138</v>
      </c>
      <c r="AU153" s="249" t="s">
        <v>87</v>
      </c>
      <c r="AV153" s="13" t="s">
        <v>87</v>
      </c>
      <c r="AW153" s="13" t="s">
        <v>34</v>
      </c>
      <c r="AX153" s="13" t="s">
        <v>77</v>
      </c>
      <c r="AY153" s="249" t="s">
        <v>125</v>
      </c>
    </row>
    <row r="154" s="13" customFormat="1">
      <c r="A154" s="13"/>
      <c r="B154" s="239"/>
      <c r="C154" s="240"/>
      <c r="D154" s="232" t="s">
        <v>138</v>
      </c>
      <c r="E154" s="241" t="s">
        <v>1</v>
      </c>
      <c r="F154" s="242" t="s">
        <v>180</v>
      </c>
      <c r="G154" s="240"/>
      <c r="H154" s="243">
        <v>-15.699999999999999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138</v>
      </c>
      <c r="AU154" s="249" t="s">
        <v>87</v>
      </c>
      <c r="AV154" s="13" t="s">
        <v>87</v>
      </c>
      <c r="AW154" s="13" t="s">
        <v>34</v>
      </c>
      <c r="AX154" s="13" t="s">
        <v>77</v>
      </c>
      <c r="AY154" s="249" t="s">
        <v>125</v>
      </c>
    </row>
    <row r="155" s="14" customFormat="1">
      <c r="A155" s="14"/>
      <c r="B155" s="250"/>
      <c r="C155" s="251"/>
      <c r="D155" s="232" t="s">
        <v>138</v>
      </c>
      <c r="E155" s="252" t="s">
        <v>1</v>
      </c>
      <c r="F155" s="253" t="s">
        <v>170</v>
      </c>
      <c r="G155" s="251"/>
      <c r="H155" s="254">
        <v>102.74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138</v>
      </c>
      <c r="AU155" s="260" t="s">
        <v>87</v>
      </c>
      <c r="AV155" s="14" t="s">
        <v>132</v>
      </c>
      <c r="AW155" s="14" t="s">
        <v>34</v>
      </c>
      <c r="AX155" s="14" t="s">
        <v>85</v>
      </c>
      <c r="AY155" s="260" t="s">
        <v>125</v>
      </c>
    </row>
    <row r="156" s="2" customFormat="1" ht="16.5" customHeight="1">
      <c r="A156" s="39"/>
      <c r="B156" s="40"/>
      <c r="C156" s="219" t="s">
        <v>181</v>
      </c>
      <c r="D156" s="219" t="s">
        <v>127</v>
      </c>
      <c r="E156" s="220" t="s">
        <v>182</v>
      </c>
      <c r="F156" s="221" t="s">
        <v>183</v>
      </c>
      <c r="G156" s="222" t="s">
        <v>184</v>
      </c>
      <c r="H156" s="223">
        <v>184.93199999999999</v>
      </c>
      <c r="I156" s="224"/>
      <c r="J156" s="225">
        <f>ROUND(I156*H156,2)</f>
        <v>0</v>
      </c>
      <c r="K156" s="221" t="s">
        <v>131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132</v>
      </c>
      <c r="AT156" s="230" t="s">
        <v>127</v>
      </c>
      <c r="AU156" s="230" t="s">
        <v>87</v>
      </c>
      <c r="AY156" s="18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132</v>
      </c>
      <c r="BM156" s="230" t="s">
        <v>185</v>
      </c>
    </row>
    <row r="157" s="2" customFormat="1">
      <c r="A157" s="39"/>
      <c r="B157" s="40"/>
      <c r="C157" s="41"/>
      <c r="D157" s="232" t="s">
        <v>134</v>
      </c>
      <c r="E157" s="41"/>
      <c r="F157" s="233" t="s">
        <v>186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87</v>
      </c>
    </row>
    <row r="158" s="2" customFormat="1">
      <c r="A158" s="39"/>
      <c r="B158" s="40"/>
      <c r="C158" s="41"/>
      <c r="D158" s="237" t="s">
        <v>136</v>
      </c>
      <c r="E158" s="41"/>
      <c r="F158" s="238" t="s">
        <v>187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87</v>
      </c>
    </row>
    <row r="159" s="13" customFormat="1">
      <c r="A159" s="13"/>
      <c r="B159" s="239"/>
      <c r="C159" s="240"/>
      <c r="D159" s="232" t="s">
        <v>138</v>
      </c>
      <c r="E159" s="241" t="s">
        <v>1</v>
      </c>
      <c r="F159" s="242" t="s">
        <v>188</v>
      </c>
      <c r="G159" s="240"/>
      <c r="H159" s="243">
        <v>184.93199999999999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138</v>
      </c>
      <c r="AU159" s="249" t="s">
        <v>87</v>
      </c>
      <c r="AV159" s="13" t="s">
        <v>87</v>
      </c>
      <c r="AW159" s="13" t="s">
        <v>34</v>
      </c>
      <c r="AX159" s="13" t="s">
        <v>85</v>
      </c>
      <c r="AY159" s="249" t="s">
        <v>125</v>
      </c>
    </row>
    <row r="160" s="2" customFormat="1" ht="16.5" customHeight="1">
      <c r="A160" s="39"/>
      <c r="B160" s="40"/>
      <c r="C160" s="219" t="s">
        <v>189</v>
      </c>
      <c r="D160" s="219" t="s">
        <v>127</v>
      </c>
      <c r="E160" s="220" t="s">
        <v>190</v>
      </c>
      <c r="F160" s="221" t="s">
        <v>191</v>
      </c>
      <c r="G160" s="222" t="s">
        <v>163</v>
      </c>
      <c r="H160" s="223">
        <v>102.74</v>
      </c>
      <c r="I160" s="224"/>
      <c r="J160" s="225">
        <f>ROUND(I160*H160,2)</f>
        <v>0</v>
      </c>
      <c r="K160" s="221" t="s">
        <v>131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132</v>
      </c>
      <c r="AT160" s="230" t="s">
        <v>127</v>
      </c>
      <c r="AU160" s="230" t="s">
        <v>87</v>
      </c>
      <c r="AY160" s="18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132</v>
      </c>
      <c r="BM160" s="230" t="s">
        <v>192</v>
      </c>
    </row>
    <row r="161" s="2" customFormat="1">
      <c r="A161" s="39"/>
      <c r="B161" s="40"/>
      <c r="C161" s="41"/>
      <c r="D161" s="232" t="s">
        <v>134</v>
      </c>
      <c r="E161" s="41"/>
      <c r="F161" s="233" t="s">
        <v>193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87</v>
      </c>
    </row>
    <row r="162" s="2" customFormat="1">
      <c r="A162" s="39"/>
      <c r="B162" s="40"/>
      <c r="C162" s="41"/>
      <c r="D162" s="237" t="s">
        <v>136</v>
      </c>
      <c r="E162" s="41"/>
      <c r="F162" s="238" t="s">
        <v>194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87</v>
      </c>
    </row>
    <row r="163" s="13" customFormat="1">
      <c r="A163" s="13"/>
      <c r="B163" s="239"/>
      <c r="C163" s="240"/>
      <c r="D163" s="232" t="s">
        <v>138</v>
      </c>
      <c r="E163" s="241" t="s">
        <v>1</v>
      </c>
      <c r="F163" s="242" t="s">
        <v>195</v>
      </c>
      <c r="G163" s="240"/>
      <c r="H163" s="243">
        <v>102.74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138</v>
      </c>
      <c r="AU163" s="249" t="s">
        <v>87</v>
      </c>
      <c r="AV163" s="13" t="s">
        <v>87</v>
      </c>
      <c r="AW163" s="13" t="s">
        <v>34</v>
      </c>
      <c r="AX163" s="13" t="s">
        <v>85</v>
      </c>
      <c r="AY163" s="249" t="s">
        <v>125</v>
      </c>
    </row>
    <row r="164" s="2" customFormat="1" ht="16.5" customHeight="1">
      <c r="A164" s="39"/>
      <c r="B164" s="40"/>
      <c r="C164" s="219" t="s">
        <v>196</v>
      </c>
      <c r="D164" s="219" t="s">
        <v>127</v>
      </c>
      <c r="E164" s="220" t="s">
        <v>197</v>
      </c>
      <c r="F164" s="221" t="s">
        <v>198</v>
      </c>
      <c r="G164" s="222" t="s">
        <v>163</v>
      </c>
      <c r="H164" s="223">
        <v>17.859999999999999</v>
      </c>
      <c r="I164" s="224"/>
      <c r="J164" s="225">
        <f>ROUND(I164*H164,2)</f>
        <v>0</v>
      </c>
      <c r="K164" s="221" t="s">
        <v>131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132</v>
      </c>
      <c r="AT164" s="230" t="s">
        <v>127</v>
      </c>
      <c r="AU164" s="230" t="s">
        <v>87</v>
      </c>
      <c r="AY164" s="18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85</v>
      </c>
      <c r="BK164" s="231">
        <f>ROUND(I164*H164,2)</f>
        <v>0</v>
      </c>
      <c r="BL164" s="18" t="s">
        <v>132</v>
      </c>
      <c r="BM164" s="230" t="s">
        <v>199</v>
      </c>
    </row>
    <row r="165" s="2" customFormat="1">
      <c r="A165" s="39"/>
      <c r="B165" s="40"/>
      <c r="C165" s="41"/>
      <c r="D165" s="232" t="s">
        <v>134</v>
      </c>
      <c r="E165" s="41"/>
      <c r="F165" s="233" t="s">
        <v>200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87</v>
      </c>
    </row>
    <row r="166" s="2" customFormat="1">
      <c r="A166" s="39"/>
      <c r="B166" s="40"/>
      <c r="C166" s="41"/>
      <c r="D166" s="237" t="s">
        <v>136</v>
      </c>
      <c r="E166" s="41"/>
      <c r="F166" s="238" t="s">
        <v>201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87</v>
      </c>
    </row>
    <row r="167" s="13" customFormat="1">
      <c r="A167" s="13"/>
      <c r="B167" s="239"/>
      <c r="C167" s="240"/>
      <c r="D167" s="232" t="s">
        <v>138</v>
      </c>
      <c r="E167" s="241" t="s">
        <v>1</v>
      </c>
      <c r="F167" s="242" t="s">
        <v>202</v>
      </c>
      <c r="G167" s="240"/>
      <c r="H167" s="243">
        <v>15.699999999999999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138</v>
      </c>
      <c r="AU167" s="249" t="s">
        <v>87</v>
      </c>
      <c r="AV167" s="13" t="s">
        <v>87</v>
      </c>
      <c r="AW167" s="13" t="s">
        <v>34</v>
      </c>
      <c r="AX167" s="13" t="s">
        <v>77</v>
      </c>
      <c r="AY167" s="249" t="s">
        <v>125</v>
      </c>
    </row>
    <row r="168" s="13" customFormat="1">
      <c r="A168" s="13"/>
      <c r="B168" s="239"/>
      <c r="C168" s="240"/>
      <c r="D168" s="232" t="s">
        <v>138</v>
      </c>
      <c r="E168" s="241" t="s">
        <v>1</v>
      </c>
      <c r="F168" s="242" t="s">
        <v>203</v>
      </c>
      <c r="G168" s="240"/>
      <c r="H168" s="243">
        <v>2.1600000000000001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138</v>
      </c>
      <c r="AU168" s="249" t="s">
        <v>87</v>
      </c>
      <c r="AV168" s="13" t="s">
        <v>87</v>
      </c>
      <c r="AW168" s="13" t="s">
        <v>34</v>
      </c>
      <c r="AX168" s="13" t="s">
        <v>77</v>
      </c>
      <c r="AY168" s="249" t="s">
        <v>125</v>
      </c>
    </row>
    <row r="169" s="14" customFormat="1">
      <c r="A169" s="14"/>
      <c r="B169" s="250"/>
      <c r="C169" s="251"/>
      <c r="D169" s="232" t="s">
        <v>138</v>
      </c>
      <c r="E169" s="252" t="s">
        <v>1</v>
      </c>
      <c r="F169" s="253" t="s">
        <v>170</v>
      </c>
      <c r="G169" s="251"/>
      <c r="H169" s="254">
        <v>17.859999999999999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138</v>
      </c>
      <c r="AU169" s="260" t="s">
        <v>87</v>
      </c>
      <c r="AV169" s="14" t="s">
        <v>132</v>
      </c>
      <c r="AW169" s="14" t="s">
        <v>34</v>
      </c>
      <c r="AX169" s="14" t="s">
        <v>85</v>
      </c>
      <c r="AY169" s="260" t="s">
        <v>125</v>
      </c>
    </row>
    <row r="170" s="2" customFormat="1" ht="16.5" customHeight="1">
      <c r="A170" s="39"/>
      <c r="B170" s="40"/>
      <c r="C170" s="261" t="s">
        <v>204</v>
      </c>
      <c r="D170" s="261" t="s">
        <v>205</v>
      </c>
      <c r="E170" s="262" t="s">
        <v>206</v>
      </c>
      <c r="F170" s="263" t="s">
        <v>207</v>
      </c>
      <c r="G170" s="264" t="s">
        <v>184</v>
      </c>
      <c r="H170" s="265">
        <v>4.3200000000000003</v>
      </c>
      <c r="I170" s="266"/>
      <c r="J170" s="267">
        <f>ROUND(I170*H170,2)</f>
        <v>0</v>
      </c>
      <c r="K170" s="263" t="s">
        <v>131</v>
      </c>
      <c r="L170" s="268"/>
      <c r="M170" s="269" t="s">
        <v>1</v>
      </c>
      <c r="N170" s="270" t="s">
        <v>42</v>
      </c>
      <c r="O170" s="92"/>
      <c r="P170" s="228">
        <f>O170*H170</f>
        <v>0</v>
      </c>
      <c r="Q170" s="228">
        <v>1</v>
      </c>
      <c r="R170" s="228">
        <f>Q170*H170</f>
        <v>4.3200000000000003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189</v>
      </c>
      <c r="AT170" s="230" t="s">
        <v>205</v>
      </c>
      <c r="AU170" s="230" t="s">
        <v>87</v>
      </c>
      <c r="AY170" s="18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132</v>
      </c>
      <c r="BM170" s="230" t="s">
        <v>208</v>
      </c>
    </row>
    <row r="171" s="2" customFormat="1">
      <c r="A171" s="39"/>
      <c r="B171" s="40"/>
      <c r="C171" s="41"/>
      <c r="D171" s="232" t="s">
        <v>134</v>
      </c>
      <c r="E171" s="41"/>
      <c r="F171" s="233" t="s">
        <v>207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87</v>
      </c>
    </row>
    <row r="172" s="13" customFormat="1">
      <c r="A172" s="13"/>
      <c r="B172" s="239"/>
      <c r="C172" s="240"/>
      <c r="D172" s="232" t="s">
        <v>138</v>
      </c>
      <c r="E172" s="241" t="s">
        <v>1</v>
      </c>
      <c r="F172" s="242" t="s">
        <v>209</v>
      </c>
      <c r="G172" s="240"/>
      <c r="H172" s="243">
        <v>4.3200000000000003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138</v>
      </c>
      <c r="AU172" s="249" t="s">
        <v>87</v>
      </c>
      <c r="AV172" s="13" t="s">
        <v>87</v>
      </c>
      <c r="AW172" s="13" t="s">
        <v>34</v>
      </c>
      <c r="AX172" s="13" t="s">
        <v>85</v>
      </c>
      <c r="AY172" s="249" t="s">
        <v>125</v>
      </c>
    </row>
    <row r="173" s="2" customFormat="1" ht="16.5" customHeight="1">
      <c r="A173" s="39"/>
      <c r="B173" s="40"/>
      <c r="C173" s="219" t="s">
        <v>210</v>
      </c>
      <c r="D173" s="219" t="s">
        <v>127</v>
      </c>
      <c r="E173" s="220" t="s">
        <v>211</v>
      </c>
      <c r="F173" s="221" t="s">
        <v>212</v>
      </c>
      <c r="G173" s="222" t="s">
        <v>130</v>
      </c>
      <c r="H173" s="223">
        <v>134</v>
      </c>
      <c r="I173" s="224"/>
      <c r="J173" s="225">
        <f>ROUND(I173*H173,2)</f>
        <v>0</v>
      </c>
      <c r="K173" s="221" t="s">
        <v>131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132</v>
      </c>
      <c r="AT173" s="230" t="s">
        <v>127</v>
      </c>
      <c r="AU173" s="230" t="s">
        <v>87</v>
      </c>
      <c r="AY173" s="18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132</v>
      </c>
      <c r="BM173" s="230" t="s">
        <v>213</v>
      </c>
    </row>
    <row r="174" s="2" customFormat="1">
      <c r="A174" s="39"/>
      <c r="B174" s="40"/>
      <c r="C174" s="41"/>
      <c r="D174" s="232" t="s">
        <v>134</v>
      </c>
      <c r="E174" s="41"/>
      <c r="F174" s="233" t="s">
        <v>214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87</v>
      </c>
    </row>
    <row r="175" s="2" customFormat="1">
      <c r="A175" s="39"/>
      <c r="B175" s="40"/>
      <c r="C175" s="41"/>
      <c r="D175" s="237" t="s">
        <v>136</v>
      </c>
      <c r="E175" s="41"/>
      <c r="F175" s="238" t="s">
        <v>215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87</v>
      </c>
    </row>
    <row r="176" s="13" customFormat="1">
      <c r="A176" s="13"/>
      <c r="B176" s="239"/>
      <c r="C176" s="240"/>
      <c r="D176" s="232" t="s">
        <v>138</v>
      </c>
      <c r="E176" s="241" t="s">
        <v>1</v>
      </c>
      <c r="F176" s="242" t="s">
        <v>216</v>
      </c>
      <c r="G176" s="240"/>
      <c r="H176" s="243">
        <v>134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138</v>
      </c>
      <c r="AU176" s="249" t="s">
        <v>87</v>
      </c>
      <c r="AV176" s="13" t="s">
        <v>87</v>
      </c>
      <c r="AW176" s="13" t="s">
        <v>34</v>
      </c>
      <c r="AX176" s="13" t="s">
        <v>85</v>
      </c>
      <c r="AY176" s="249" t="s">
        <v>125</v>
      </c>
    </row>
    <row r="177" s="2" customFormat="1" ht="16.5" customHeight="1">
      <c r="A177" s="39"/>
      <c r="B177" s="40"/>
      <c r="C177" s="219" t="s">
        <v>217</v>
      </c>
      <c r="D177" s="219" t="s">
        <v>127</v>
      </c>
      <c r="E177" s="220" t="s">
        <v>218</v>
      </c>
      <c r="F177" s="221" t="s">
        <v>219</v>
      </c>
      <c r="G177" s="222" t="s">
        <v>130</v>
      </c>
      <c r="H177" s="223">
        <v>134</v>
      </c>
      <c r="I177" s="224"/>
      <c r="J177" s="225">
        <f>ROUND(I177*H177,2)</f>
        <v>0</v>
      </c>
      <c r="K177" s="221" t="s">
        <v>131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132</v>
      </c>
      <c r="AT177" s="230" t="s">
        <v>127</v>
      </c>
      <c r="AU177" s="230" t="s">
        <v>87</v>
      </c>
      <c r="AY177" s="18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85</v>
      </c>
      <c r="BK177" s="231">
        <f>ROUND(I177*H177,2)</f>
        <v>0</v>
      </c>
      <c r="BL177" s="18" t="s">
        <v>132</v>
      </c>
      <c r="BM177" s="230" t="s">
        <v>220</v>
      </c>
    </row>
    <row r="178" s="2" customFormat="1">
      <c r="A178" s="39"/>
      <c r="B178" s="40"/>
      <c r="C178" s="41"/>
      <c r="D178" s="232" t="s">
        <v>134</v>
      </c>
      <c r="E178" s="41"/>
      <c r="F178" s="233" t="s">
        <v>221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87</v>
      </c>
    </row>
    <row r="179" s="2" customFormat="1">
      <c r="A179" s="39"/>
      <c r="B179" s="40"/>
      <c r="C179" s="41"/>
      <c r="D179" s="237" t="s">
        <v>136</v>
      </c>
      <c r="E179" s="41"/>
      <c r="F179" s="238" t="s">
        <v>222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87</v>
      </c>
    </row>
    <row r="180" s="13" customFormat="1">
      <c r="A180" s="13"/>
      <c r="B180" s="239"/>
      <c r="C180" s="240"/>
      <c r="D180" s="232" t="s">
        <v>138</v>
      </c>
      <c r="E180" s="241" t="s">
        <v>1</v>
      </c>
      <c r="F180" s="242" t="s">
        <v>223</v>
      </c>
      <c r="G180" s="240"/>
      <c r="H180" s="243">
        <v>134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138</v>
      </c>
      <c r="AU180" s="249" t="s">
        <v>87</v>
      </c>
      <c r="AV180" s="13" t="s">
        <v>87</v>
      </c>
      <c r="AW180" s="13" t="s">
        <v>34</v>
      </c>
      <c r="AX180" s="13" t="s">
        <v>85</v>
      </c>
      <c r="AY180" s="249" t="s">
        <v>125</v>
      </c>
    </row>
    <row r="181" s="2" customFormat="1" ht="16.5" customHeight="1">
      <c r="A181" s="39"/>
      <c r="B181" s="40"/>
      <c r="C181" s="261" t="s">
        <v>224</v>
      </c>
      <c r="D181" s="261" t="s">
        <v>205</v>
      </c>
      <c r="E181" s="262" t="s">
        <v>225</v>
      </c>
      <c r="F181" s="263" t="s">
        <v>226</v>
      </c>
      <c r="G181" s="264" t="s">
        <v>227</v>
      </c>
      <c r="H181" s="265">
        <v>6.0300000000000002</v>
      </c>
      <c r="I181" s="266"/>
      <c r="J181" s="267">
        <f>ROUND(I181*H181,2)</f>
        <v>0</v>
      </c>
      <c r="K181" s="263" t="s">
        <v>131</v>
      </c>
      <c r="L181" s="268"/>
      <c r="M181" s="269" t="s">
        <v>1</v>
      </c>
      <c r="N181" s="270" t="s">
        <v>42</v>
      </c>
      <c r="O181" s="92"/>
      <c r="P181" s="228">
        <f>O181*H181</f>
        <v>0</v>
      </c>
      <c r="Q181" s="228">
        <v>0.001</v>
      </c>
      <c r="R181" s="228">
        <f>Q181*H181</f>
        <v>0.0060300000000000006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189</v>
      </c>
      <c r="AT181" s="230" t="s">
        <v>205</v>
      </c>
      <c r="AU181" s="230" t="s">
        <v>87</v>
      </c>
      <c r="AY181" s="18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132</v>
      </c>
      <c r="BM181" s="230" t="s">
        <v>228</v>
      </c>
    </row>
    <row r="182" s="2" customFormat="1">
      <c r="A182" s="39"/>
      <c r="B182" s="40"/>
      <c r="C182" s="41"/>
      <c r="D182" s="232" t="s">
        <v>134</v>
      </c>
      <c r="E182" s="41"/>
      <c r="F182" s="233" t="s">
        <v>226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87</v>
      </c>
    </row>
    <row r="183" s="13" customFormat="1">
      <c r="A183" s="13"/>
      <c r="B183" s="239"/>
      <c r="C183" s="240"/>
      <c r="D183" s="232" t="s">
        <v>138</v>
      </c>
      <c r="E183" s="241" t="s">
        <v>1</v>
      </c>
      <c r="F183" s="242" t="s">
        <v>229</v>
      </c>
      <c r="G183" s="240"/>
      <c r="H183" s="243">
        <v>6.0300000000000002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138</v>
      </c>
      <c r="AU183" s="249" t="s">
        <v>87</v>
      </c>
      <c r="AV183" s="13" t="s">
        <v>87</v>
      </c>
      <c r="AW183" s="13" t="s">
        <v>34</v>
      </c>
      <c r="AX183" s="13" t="s">
        <v>85</v>
      </c>
      <c r="AY183" s="249" t="s">
        <v>125</v>
      </c>
    </row>
    <row r="184" s="2" customFormat="1" ht="16.5" customHeight="1">
      <c r="A184" s="39"/>
      <c r="B184" s="40"/>
      <c r="C184" s="261" t="s">
        <v>230</v>
      </c>
      <c r="D184" s="261" t="s">
        <v>205</v>
      </c>
      <c r="E184" s="262" t="s">
        <v>231</v>
      </c>
      <c r="F184" s="263" t="s">
        <v>232</v>
      </c>
      <c r="G184" s="264" t="s">
        <v>184</v>
      </c>
      <c r="H184" s="265">
        <v>24.120000000000001</v>
      </c>
      <c r="I184" s="266"/>
      <c r="J184" s="267">
        <f>ROUND(I184*H184,2)</f>
        <v>0</v>
      </c>
      <c r="K184" s="263" t="s">
        <v>131</v>
      </c>
      <c r="L184" s="268"/>
      <c r="M184" s="269" t="s">
        <v>1</v>
      </c>
      <c r="N184" s="270" t="s">
        <v>42</v>
      </c>
      <c r="O184" s="92"/>
      <c r="P184" s="228">
        <f>O184*H184</f>
        <v>0</v>
      </c>
      <c r="Q184" s="228">
        <v>1</v>
      </c>
      <c r="R184" s="228">
        <f>Q184*H184</f>
        <v>24.120000000000001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189</v>
      </c>
      <c r="AT184" s="230" t="s">
        <v>205</v>
      </c>
      <c r="AU184" s="230" t="s">
        <v>87</v>
      </c>
      <c r="AY184" s="18" t="s">
        <v>125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85</v>
      </c>
      <c r="BK184" s="231">
        <f>ROUND(I184*H184,2)</f>
        <v>0</v>
      </c>
      <c r="BL184" s="18" t="s">
        <v>132</v>
      </c>
      <c r="BM184" s="230" t="s">
        <v>233</v>
      </c>
    </row>
    <row r="185" s="2" customFormat="1">
      <c r="A185" s="39"/>
      <c r="B185" s="40"/>
      <c r="C185" s="41"/>
      <c r="D185" s="232" t="s">
        <v>134</v>
      </c>
      <c r="E185" s="41"/>
      <c r="F185" s="233" t="s">
        <v>232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87</v>
      </c>
    </row>
    <row r="186" s="13" customFormat="1">
      <c r="A186" s="13"/>
      <c r="B186" s="239"/>
      <c r="C186" s="240"/>
      <c r="D186" s="232" t="s">
        <v>138</v>
      </c>
      <c r="E186" s="241" t="s">
        <v>1</v>
      </c>
      <c r="F186" s="242" t="s">
        <v>234</v>
      </c>
      <c r="G186" s="240"/>
      <c r="H186" s="243">
        <v>24.120000000000001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138</v>
      </c>
      <c r="AU186" s="249" t="s">
        <v>87</v>
      </c>
      <c r="AV186" s="13" t="s">
        <v>87</v>
      </c>
      <c r="AW186" s="13" t="s">
        <v>34</v>
      </c>
      <c r="AX186" s="13" t="s">
        <v>85</v>
      </c>
      <c r="AY186" s="249" t="s">
        <v>125</v>
      </c>
    </row>
    <row r="187" s="2" customFormat="1" ht="16.5" customHeight="1">
      <c r="A187" s="39"/>
      <c r="B187" s="40"/>
      <c r="C187" s="219" t="s">
        <v>8</v>
      </c>
      <c r="D187" s="219" t="s">
        <v>127</v>
      </c>
      <c r="E187" s="220" t="s">
        <v>235</v>
      </c>
      <c r="F187" s="221" t="s">
        <v>236</v>
      </c>
      <c r="G187" s="222" t="s">
        <v>130</v>
      </c>
      <c r="H187" s="223">
        <v>273.60000000000002</v>
      </c>
      <c r="I187" s="224"/>
      <c r="J187" s="225">
        <f>ROUND(I187*H187,2)</f>
        <v>0</v>
      </c>
      <c r="K187" s="221" t="s">
        <v>131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132</v>
      </c>
      <c r="AT187" s="230" t="s">
        <v>127</v>
      </c>
      <c r="AU187" s="230" t="s">
        <v>87</v>
      </c>
      <c r="AY187" s="18" t="s">
        <v>125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85</v>
      </c>
      <c r="BK187" s="231">
        <f>ROUND(I187*H187,2)</f>
        <v>0</v>
      </c>
      <c r="BL187" s="18" t="s">
        <v>132</v>
      </c>
      <c r="BM187" s="230" t="s">
        <v>237</v>
      </c>
    </row>
    <row r="188" s="2" customFormat="1">
      <c r="A188" s="39"/>
      <c r="B188" s="40"/>
      <c r="C188" s="41"/>
      <c r="D188" s="232" t="s">
        <v>134</v>
      </c>
      <c r="E188" s="41"/>
      <c r="F188" s="233" t="s">
        <v>238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134</v>
      </c>
      <c r="AU188" s="18" t="s">
        <v>87</v>
      </c>
    </row>
    <row r="189" s="2" customFormat="1">
      <c r="A189" s="39"/>
      <c r="B189" s="40"/>
      <c r="C189" s="41"/>
      <c r="D189" s="237" t="s">
        <v>136</v>
      </c>
      <c r="E189" s="41"/>
      <c r="F189" s="238" t="s">
        <v>239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87</v>
      </c>
    </row>
    <row r="190" s="13" customFormat="1">
      <c r="A190" s="13"/>
      <c r="B190" s="239"/>
      <c r="C190" s="240"/>
      <c r="D190" s="232" t="s">
        <v>138</v>
      </c>
      <c r="E190" s="241" t="s">
        <v>1</v>
      </c>
      <c r="F190" s="242" t="s">
        <v>240</v>
      </c>
      <c r="G190" s="240"/>
      <c r="H190" s="243">
        <v>273.60000000000002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138</v>
      </c>
      <c r="AU190" s="249" t="s">
        <v>87</v>
      </c>
      <c r="AV190" s="13" t="s">
        <v>87</v>
      </c>
      <c r="AW190" s="13" t="s">
        <v>34</v>
      </c>
      <c r="AX190" s="13" t="s">
        <v>85</v>
      </c>
      <c r="AY190" s="249" t="s">
        <v>125</v>
      </c>
    </row>
    <row r="191" s="12" customFormat="1" ht="22.8" customHeight="1">
      <c r="A191" s="12"/>
      <c r="B191" s="203"/>
      <c r="C191" s="204"/>
      <c r="D191" s="205" t="s">
        <v>76</v>
      </c>
      <c r="E191" s="217" t="s">
        <v>160</v>
      </c>
      <c r="F191" s="217" t="s">
        <v>241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SUM(P192:P226)</f>
        <v>0</v>
      </c>
      <c r="Q191" s="211"/>
      <c r="R191" s="212">
        <f>SUM(R192:R226)</f>
        <v>5.34816</v>
      </c>
      <c r="S191" s="211"/>
      <c r="T191" s="213">
        <f>SUM(T192:T226)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85</v>
      </c>
      <c r="AT191" s="215" t="s">
        <v>76</v>
      </c>
      <c r="AU191" s="215" t="s">
        <v>85</v>
      </c>
      <c r="AY191" s="214" t="s">
        <v>125</v>
      </c>
      <c r="BK191" s="216">
        <f>SUM(BK192:BK226)</f>
        <v>0</v>
      </c>
    </row>
    <row r="192" s="2" customFormat="1" ht="16.5" customHeight="1">
      <c r="A192" s="39"/>
      <c r="B192" s="40"/>
      <c r="C192" s="219" t="s">
        <v>242</v>
      </c>
      <c r="D192" s="219" t="s">
        <v>127</v>
      </c>
      <c r="E192" s="220" t="s">
        <v>243</v>
      </c>
      <c r="F192" s="221" t="s">
        <v>244</v>
      </c>
      <c r="G192" s="222" t="s">
        <v>130</v>
      </c>
      <c r="H192" s="223">
        <v>203</v>
      </c>
      <c r="I192" s="224"/>
      <c r="J192" s="225">
        <f>ROUND(I192*H192,2)</f>
        <v>0</v>
      </c>
      <c r="K192" s="221" t="s">
        <v>131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132</v>
      </c>
      <c r="AT192" s="230" t="s">
        <v>127</v>
      </c>
      <c r="AU192" s="230" t="s">
        <v>87</v>
      </c>
      <c r="AY192" s="18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85</v>
      </c>
      <c r="BK192" s="231">
        <f>ROUND(I192*H192,2)</f>
        <v>0</v>
      </c>
      <c r="BL192" s="18" t="s">
        <v>132</v>
      </c>
      <c r="BM192" s="230" t="s">
        <v>245</v>
      </c>
    </row>
    <row r="193" s="2" customFormat="1">
      <c r="A193" s="39"/>
      <c r="B193" s="40"/>
      <c r="C193" s="41"/>
      <c r="D193" s="232" t="s">
        <v>134</v>
      </c>
      <c r="E193" s="41"/>
      <c r="F193" s="233" t="s">
        <v>246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87</v>
      </c>
    </row>
    <row r="194" s="2" customFormat="1">
      <c r="A194" s="39"/>
      <c r="B194" s="40"/>
      <c r="C194" s="41"/>
      <c r="D194" s="237" t="s">
        <v>136</v>
      </c>
      <c r="E194" s="41"/>
      <c r="F194" s="238" t="s">
        <v>247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136</v>
      </c>
      <c r="AU194" s="18" t="s">
        <v>87</v>
      </c>
    </row>
    <row r="195" s="13" customFormat="1">
      <c r="A195" s="13"/>
      <c r="B195" s="239"/>
      <c r="C195" s="240"/>
      <c r="D195" s="232" t="s">
        <v>138</v>
      </c>
      <c r="E195" s="241" t="s">
        <v>1</v>
      </c>
      <c r="F195" s="242" t="s">
        <v>248</v>
      </c>
      <c r="G195" s="240"/>
      <c r="H195" s="243">
        <v>179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138</v>
      </c>
      <c r="AU195" s="249" t="s">
        <v>87</v>
      </c>
      <c r="AV195" s="13" t="s">
        <v>87</v>
      </c>
      <c r="AW195" s="13" t="s">
        <v>34</v>
      </c>
      <c r="AX195" s="13" t="s">
        <v>77</v>
      </c>
      <c r="AY195" s="249" t="s">
        <v>125</v>
      </c>
    </row>
    <row r="196" s="13" customFormat="1">
      <c r="A196" s="13"/>
      <c r="B196" s="239"/>
      <c r="C196" s="240"/>
      <c r="D196" s="232" t="s">
        <v>138</v>
      </c>
      <c r="E196" s="241" t="s">
        <v>1</v>
      </c>
      <c r="F196" s="242" t="s">
        <v>249</v>
      </c>
      <c r="G196" s="240"/>
      <c r="H196" s="243">
        <v>24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87</v>
      </c>
      <c r="AV196" s="13" t="s">
        <v>87</v>
      </c>
      <c r="AW196" s="13" t="s">
        <v>34</v>
      </c>
      <c r="AX196" s="13" t="s">
        <v>77</v>
      </c>
      <c r="AY196" s="249" t="s">
        <v>125</v>
      </c>
    </row>
    <row r="197" s="14" customFormat="1">
      <c r="A197" s="14"/>
      <c r="B197" s="250"/>
      <c r="C197" s="251"/>
      <c r="D197" s="232" t="s">
        <v>138</v>
      </c>
      <c r="E197" s="252" t="s">
        <v>1</v>
      </c>
      <c r="F197" s="253" t="s">
        <v>170</v>
      </c>
      <c r="G197" s="251"/>
      <c r="H197" s="254">
        <v>203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138</v>
      </c>
      <c r="AU197" s="260" t="s">
        <v>87</v>
      </c>
      <c r="AV197" s="14" t="s">
        <v>132</v>
      </c>
      <c r="AW197" s="14" t="s">
        <v>34</v>
      </c>
      <c r="AX197" s="14" t="s">
        <v>85</v>
      </c>
      <c r="AY197" s="260" t="s">
        <v>125</v>
      </c>
    </row>
    <row r="198" s="2" customFormat="1" ht="16.5" customHeight="1">
      <c r="A198" s="39"/>
      <c r="B198" s="40"/>
      <c r="C198" s="219" t="s">
        <v>250</v>
      </c>
      <c r="D198" s="219" t="s">
        <v>127</v>
      </c>
      <c r="E198" s="220" t="s">
        <v>251</v>
      </c>
      <c r="F198" s="221" t="s">
        <v>252</v>
      </c>
      <c r="G198" s="222" t="s">
        <v>130</v>
      </c>
      <c r="H198" s="223">
        <v>228</v>
      </c>
      <c r="I198" s="224"/>
      <c r="J198" s="225">
        <f>ROUND(I198*H198,2)</f>
        <v>0</v>
      </c>
      <c r="K198" s="221" t="s">
        <v>131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132</v>
      </c>
      <c r="AT198" s="230" t="s">
        <v>127</v>
      </c>
      <c r="AU198" s="230" t="s">
        <v>87</v>
      </c>
      <c r="AY198" s="18" t="s">
        <v>125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85</v>
      </c>
      <c r="BK198" s="231">
        <f>ROUND(I198*H198,2)</f>
        <v>0</v>
      </c>
      <c r="BL198" s="18" t="s">
        <v>132</v>
      </c>
      <c r="BM198" s="230" t="s">
        <v>253</v>
      </c>
    </row>
    <row r="199" s="2" customFormat="1">
      <c r="A199" s="39"/>
      <c r="B199" s="40"/>
      <c r="C199" s="41"/>
      <c r="D199" s="232" t="s">
        <v>134</v>
      </c>
      <c r="E199" s="41"/>
      <c r="F199" s="233" t="s">
        <v>254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134</v>
      </c>
      <c r="AU199" s="18" t="s">
        <v>87</v>
      </c>
    </row>
    <row r="200" s="2" customFormat="1">
      <c r="A200" s="39"/>
      <c r="B200" s="40"/>
      <c r="C200" s="41"/>
      <c r="D200" s="237" t="s">
        <v>136</v>
      </c>
      <c r="E200" s="41"/>
      <c r="F200" s="238" t="s">
        <v>255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87</v>
      </c>
    </row>
    <row r="201" s="13" customFormat="1">
      <c r="A201" s="13"/>
      <c r="B201" s="239"/>
      <c r="C201" s="240"/>
      <c r="D201" s="232" t="s">
        <v>138</v>
      </c>
      <c r="E201" s="241" t="s">
        <v>1</v>
      </c>
      <c r="F201" s="242" t="s">
        <v>256</v>
      </c>
      <c r="G201" s="240"/>
      <c r="H201" s="243">
        <v>228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138</v>
      </c>
      <c r="AU201" s="249" t="s">
        <v>87</v>
      </c>
      <c r="AV201" s="13" t="s">
        <v>87</v>
      </c>
      <c r="AW201" s="13" t="s">
        <v>34</v>
      </c>
      <c r="AX201" s="13" t="s">
        <v>85</v>
      </c>
      <c r="AY201" s="249" t="s">
        <v>125</v>
      </c>
    </row>
    <row r="202" s="2" customFormat="1" ht="16.5" customHeight="1">
      <c r="A202" s="39"/>
      <c r="B202" s="40"/>
      <c r="C202" s="219" t="s">
        <v>257</v>
      </c>
      <c r="D202" s="219" t="s">
        <v>127</v>
      </c>
      <c r="E202" s="220" t="s">
        <v>258</v>
      </c>
      <c r="F202" s="221" t="s">
        <v>259</v>
      </c>
      <c r="G202" s="222" t="s">
        <v>130</v>
      </c>
      <c r="H202" s="223">
        <v>179</v>
      </c>
      <c r="I202" s="224"/>
      <c r="J202" s="225">
        <f>ROUND(I202*H202,2)</f>
        <v>0</v>
      </c>
      <c r="K202" s="221" t="s">
        <v>131</v>
      </c>
      <c r="L202" s="45"/>
      <c r="M202" s="226" t="s">
        <v>1</v>
      </c>
      <c r="N202" s="227" t="s">
        <v>42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132</v>
      </c>
      <c r="AT202" s="230" t="s">
        <v>127</v>
      </c>
      <c r="AU202" s="230" t="s">
        <v>87</v>
      </c>
      <c r="AY202" s="18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85</v>
      </c>
      <c r="BK202" s="231">
        <f>ROUND(I202*H202,2)</f>
        <v>0</v>
      </c>
      <c r="BL202" s="18" t="s">
        <v>132</v>
      </c>
      <c r="BM202" s="230" t="s">
        <v>260</v>
      </c>
    </row>
    <row r="203" s="2" customFormat="1">
      <c r="A203" s="39"/>
      <c r="B203" s="40"/>
      <c r="C203" s="41"/>
      <c r="D203" s="232" t="s">
        <v>134</v>
      </c>
      <c r="E203" s="41"/>
      <c r="F203" s="233" t="s">
        <v>261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87</v>
      </c>
    </row>
    <row r="204" s="2" customFormat="1">
      <c r="A204" s="39"/>
      <c r="B204" s="40"/>
      <c r="C204" s="41"/>
      <c r="D204" s="237" t="s">
        <v>136</v>
      </c>
      <c r="E204" s="41"/>
      <c r="F204" s="238" t="s">
        <v>262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87</v>
      </c>
    </row>
    <row r="205" s="13" customFormat="1">
      <c r="A205" s="13"/>
      <c r="B205" s="239"/>
      <c r="C205" s="240"/>
      <c r="D205" s="232" t="s">
        <v>138</v>
      </c>
      <c r="E205" s="241" t="s">
        <v>1</v>
      </c>
      <c r="F205" s="242" t="s">
        <v>263</v>
      </c>
      <c r="G205" s="240"/>
      <c r="H205" s="243">
        <v>179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138</v>
      </c>
      <c r="AU205" s="249" t="s">
        <v>87</v>
      </c>
      <c r="AV205" s="13" t="s">
        <v>87</v>
      </c>
      <c r="AW205" s="13" t="s">
        <v>34</v>
      </c>
      <c r="AX205" s="13" t="s">
        <v>85</v>
      </c>
      <c r="AY205" s="249" t="s">
        <v>125</v>
      </c>
    </row>
    <row r="206" s="2" customFormat="1" ht="16.5" customHeight="1">
      <c r="A206" s="39"/>
      <c r="B206" s="40"/>
      <c r="C206" s="219" t="s">
        <v>264</v>
      </c>
      <c r="D206" s="219" t="s">
        <v>127</v>
      </c>
      <c r="E206" s="220" t="s">
        <v>265</v>
      </c>
      <c r="F206" s="221" t="s">
        <v>266</v>
      </c>
      <c r="G206" s="222" t="s">
        <v>130</v>
      </c>
      <c r="H206" s="223">
        <v>179</v>
      </c>
      <c r="I206" s="224"/>
      <c r="J206" s="225">
        <f>ROUND(I206*H206,2)</f>
        <v>0</v>
      </c>
      <c r="K206" s="221" t="s">
        <v>131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127</v>
      </c>
      <c r="AU206" s="230" t="s">
        <v>87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132</v>
      </c>
      <c r="BM206" s="230" t="s">
        <v>267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268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87</v>
      </c>
    </row>
    <row r="208" s="2" customFormat="1">
      <c r="A208" s="39"/>
      <c r="B208" s="40"/>
      <c r="C208" s="41"/>
      <c r="D208" s="237" t="s">
        <v>136</v>
      </c>
      <c r="E208" s="41"/>
      <c r="F208" s="238" t="s">
        <v>269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87</v>
      </c>
    </row>
    <row r="209" s="13" customFormat="1">
      <c r="A209" s="13"/>
      <c r="B209" s="239"/>
      <c r="C209" s="240"/>
      <c r="D209" s="232" t="s">
        <v>138</v>
      </c>
      <c r="E209" s="241" t="s">
        <v>1</v>
      </c>
      <c r="F209" s="242" t="s">
        <v>270</v>
      </c>
      <c r="G209" s="240"/>
      <c r="H209" s="243">
        <v>179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138</v>
      </c>
      <c r="AU209" s="249" t="s">
        <v>87</v>
      </c>
      <c r="AV209" s="13" t="s">
        <v>87</v>
      </c>
      <c r="AW209" s="13" t="s">
        <v>34</v>
      </c>
      <c r="AX209" s="13" t="s">
        <v>85</v>
      </c>
      <c r="AY209" s="249" t="s">
        <v>125</v>
      </c>
    </row>
    <row r="210" s="2" customFormat="1" ht="16.5" customHeight="1">
      <c r="A210" s="39"/>
      <c r="B210" s="40"/>
      <c r="C210" s="219" t="s">
        <v>271</v>
      </c>
      <c r="D210" s="219" t="s">
        <v>127</v>
      </c>
      <c r="E210" s="220" t="s">
        <v>272</v>
      </c>
      <c r="F210" s="221" t="s">
        <v>273</v>
      </c>
      <c r="G210" s="222" t="s">
        <v>130</v>
      </c>
      <c r="H210" s="223">
        <v>179</v>
      </c>
      <c r="I210" s="224"/>
      <c r="J210" s="225">
        <f>ROUND(I210*H210,2)</f>
        <v>0</v>
      </c>
      <c r="K210" s="221" t="s">
        <v>131</v>
      </c>
      <c r="L210" s="45"/>
      <c r="M210" s="226" t="s">
        <v>1</v>
      </c>
      <c r="N210" s="227" t="s">
        <v>42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132</v>
      </c>
      <c r="AT210" s="230" t="s">
        <v>127</v>
      </c>
      <c r="AU210" s="230" t="s">
        <v>87</v>
      </c>
      <c r="AY210" s="18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85</v>
      </c>
      <c r="BK210" s="231">
        <f>ROUND(I210*H210,2)</f>
        <v>0</v>
      </c>
      <c r="BL210" s="18" t="s">
        <v>132</v>
      </c>
      <c r="BM210" s="230" t="s">
        <v>274</v>
      </c>
    </row>
    <row r="211" s="2" customFormat="1">
      <c r="A211" s="39"/>
      <c r="B211" s="40"/>
      <c r="C211" s="41"/>
      <c r="D211" s="232" t="s">
        <v>134</v>
      </c>
      <c r="E211" s="41"/>
      <c r="F211" s="233" t="s">
        <v>275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87</v>
      </c>
    </row>
    <row r="212" s="2" customFormat="1">
      <c r="A212" s="39"/>
      <c r="B212" s="40"/>
      <c r="C212" s="41"/>
      <c r="D212" s="237" t="s">
        <v>136</v>
      </c>
      <c r="E212" s="41"/>
      <c r="F212" s="238" t="s">
        <v>276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87</v>
      </c>
    </row>
    <row r="213" s="13" customFormat="1">
      <c r="A213" s="13"/>
      <c r="B213" s="239"/>
      <c r="C213" s="240"/>
      <c r="D213" s="232" t="s">
        <v>138</v>
      </c>
      <c r="E213" s="241" t="s">
        <v>1</v>
      </c>
      <c r="F213" s="242" t="s">
        <v>277</v>
      </c>
      <c r="G213" s="240"/>
      <c r="H213" s="243">
        <v>179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138</v>
      </c>
      <c r="AU213" s="249" t="s">
        <v>87</v>
      </c>
      <c r="AV213" s="13" t="s">
        <v>87</v>
      </c>
      <c r="AW213" s="13" t="s">
        <v>34</v>
      </c>
      <c r="AX213" s="13" t="s">
        <v>85</v>
      </c>
      <c r="AY213" s="249" t="s">
        <v>125</v>
      </c>
    </row>
    <row r="214" s="2" customFormat="1" ht="16.5" customHeight="1">
      <c r="A214" s="39"/>
      <c r="B214" s="40"/>
      <c r="C214" s="219" t="s">
        <v>7</v>
      </c>
      <c r="D214" s="219" t="s">
        <v>127</v>
      </c>
      <c r="E214" s="220" t="s">
        <v>278</v>
      </c>
      <c r="F214" s="221" t="s">
        <v>279</v>
      </c>
      <c r="G214" s="222" t="s">
        <v>130</v>
      </c>
      <c r="H214" s="223">
        <v>179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42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132</v>
      </c>
      <c r="AT214" s="230" t="s">
        <v>127</v>
      </c>
      <c r="AU214" s="230" t="s">
        <v>87</v>
      </c>
      <c r="AY214" s="18" t="s">
        <v>125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85</v>
      </c>
      <c r="BK214" s="231">
        <f>ROUND(I214*H214,2)</f>
        <v>0</v>
      </c>
      <c r="BL214" s="18" t="s">
        <v>132</v>
      </c>
      <c r="BM214" s="230" t="s">
        <v>280</v>
      </c>
    </row>
    <row r="215" s="2" customFormat="1">
      <c r="A215" s="39"/>
      <c r="B215" s="40"/>
      <c r="C215" s="41"/>
      <c r="D215" s="232" t="s">
        <v>134</v>
      </c>
      <c r="E215" s="41"/>
      <c r="F215" s="233" t="s">
        <v>281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87</v>
      </c>
    </row>
    <row r="216" s="13" customFormat="1">
      <c r="A216" s="13"/>
      <c r="B216" s="239"/>
      <c r="C216" s="240"/>
      <c r="D216" s="232" t="s">
        <v>138</v>
      </c>
      <c r="E216" s="241" t="s">
        <v>1</v>
      </c>
      <c r="F216" s="242" t="s">
        <v>282</v>
      </c>
      <c r="G216" s="240"/>
      <c r="H216" s="243">
        <v>179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87</v>
      </c>
      <c r="AV216" s="13" t="s">
        <v>87</v>
      </c>
      <c r="AW216" s="13" t="s">
        <v>34</v>
      </c>
      <c r="AX216" s="13" t="s">
        <v>85</v>
      </c>
      <c r="AY216" s="249" t="s">
        <v>125</v>
      </c>
    </row>
    <row r="217" s="2" customFormat="1" ht="16.5" customHeight="1">
      <c r="A217" s="39"/>
      <c r="B217" s="40"/>
      <c r="C217" s="219" t="s">
        <v>283</v>
      </c>
      <c r="D217" s="219" t="s">
        <v>127</v>
      </c>
      <c r="E217" s="220" t="s">
        <v>284</v>
      </c>
      <c r="F217" s="221" t="s">
        <v>285</v>
      </c>
      <c r="G217" s="222" t="s">
        <v>130</v>
      </c>
      <c r="H217" s="223">
        <v>24</v>
      </c>
      <c r="I217" s="224"/>
      <c r="J217" s="225">
        <f>ROUND(I217*H217,2)</f>
        <v>0</v>
      </c>
      <c r="K217" s="221" t="s">
        <v>131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0.089219999999999994</v>
      </c>
      <c r="R217" s="228">
        <f>Q217*H217</f>
        <v>2.1412800000000001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132</v>
      </c>
      <c r="AT217" s="230" t="s">
        <v>127</v>
      </c>
      <c r="AU217" s="230" t="s">
        <v>87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132</v>
      </c>
      <c r="BM217" s="230" t="s">
        <v>286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287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87</v>
      </c>
    </row>
    <row r="219" s="2" customFormat="1">
      <c r="A219" s="39"/>
      <c r="B219" s="40"/>
      <c r="C219" s="41"/>
      <c r="D219" s="237" t="s">
        <v>136</v>
      </c>
      <c r="E219" s="41"/>
      <c r="F219" s="238" t="s">
        <v>288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87</v>
      </c>
    </row>
    <row r="220" s="13" customFormat="1">
      <c r="A220" s="13"/>
      <c r="B220" s="239"/>
      <c r="C220" s="240"/>
      <c r="D220" s="232" t="s">
        <v>138</v>
      </c>
      <c r="E220" s="241" t="s">
        <v>1</v>
      </c>
      <c r="F220" s="242" t="s">
        <v>289</v>
      </c>
      <c r="G220" s="240"/>
      <c r="H220" s="243">
        <v>24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87</v>
      </c>
      <c r="AV220" s="13" t="s">
        <v>87</v>
      </c>
      <c r="AW220" s="13" t="s">
        <v>34</v>
      </c>
      <c r="AX220" s="13" t="s">
        <v>85</v>
      </c>
      <c r="AY220" s="249" t="s">
        <v>125</v>
      </c>
    </row>
    <row r="221" s="2" customFormat="1" ht="16.5" customHeight="1">
      <c r="A221" s="39"/>
      <c r="B221" s="40"/>
      <c r="C221" s="261" t="s">
        <v>290</v>
      </c>
      <c r="D221" s="261" t="s">
        <v>205</v>
      </c>
      <c r="E221" s="262" t="s">
        <v>291</v>
      </c>
      <c r="F221" s="263" t="s">
        <v>292</v>
      </c>
      <c r="G221" s="264" t="s">
        <v>130</v>
      </c>
      <c r="H221" s="265">
        <v>23.256</v>
      </c>
      <c r="I221" s="266"/>
      <c r="J221" s="267">
        <f>ROUND(I221*H221,2)</f>
        <v>0</v>
      </c>
      <c r="K221" s="263" t="s">
        <v>131</v>
      </c>
      <c r="L221" s="268"/>
      <c r="M221" s="269" t="s">
        <v>1</v>
      </c>
      <c r="N221" s="270" t="s">
        <v>42</v>
      </c>
      <c r="O221" s="92"/>
      <c r="P221" s="228">
        <f>O221*H221</f>
        <v>0</v>
      </c>
      <c r="Q221" s="228">
        <v>0.13100000000000001</v>
      </c>
      <c r="R221" s="228">
        <f>Q221*H221</f>
        <v>3.0465360000000001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189</v>
      </c>
      <c r="AT221" s="230" t="s">
        <v>205</v>
      </c>
      <c r="AU221" s="230" t="s">
        <v>87</v>
      </c>
      <c r="AY221" s="18" t="s">
        <v>125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132</v>
      </c>
      <c r="BM221" s="230" t="s">
        <v>293</v>
      </c>
    </row>
    <row r="222" s="2" customFormat="1">
      <c r="A222" s="39"/>
      <c r="B222" s="40"/>
      <c r="C222" s="41"/>
      <c r="D222" s="232" t="s">
        <v>134</v>
      </c>
      <c r="E222" s="41"/>
      <c r="F222" s="233" t="s">
        <v>292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87</v>
      </c>
    </row>
    <row r="223" s="13" customFormat="1">
      <c r="A223" s="13"/>
      <c r="B223" s="239"/>
      <c r="C223" s="240"/>
      <c r="D223" s="232" t="s">
        <v>138</v>
      </c>
      <c r="E223" s="241" t="s">
        <v>1</v>
      </c>
      <c r="F223" s="242" t="s">
        <v>294</v>
      </c>
      <c r="G223" s="240"/>
      <c r="H223" s="243">
        <v>23.256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138</v>
      </c>
      <c r="AU223" s="249" t="s">
        <v>87</v>
      </c>
      <c r="AV223" s="13" t="s">
        <v>87</v>
      </c>
      <c r="AW223" s="13" t="s">
        <v>34</v>
      </c>
      <c r="AX223" s="13" t="s">
        <v>85</v>
      </c>
      <c r="AY223" s="249" t="s">
        <v>125</v>
      </c>
    </row>
    <row r="224" s="2" customFormat="1" ht="16.5" customHeight="1">
      <c r="A224" s="39"/>
      <c r="B224" s="40"/>
      <c r="C224" s="261" t="s">
        <v>295</v>
      </c>
      <c r="D224" s="261" t="s">
        <v>205</v>
      </c>
      <c r="E224" s="262" t="s">
        <v>296</v>
      </c>
      <c r="F224" s="263" t="s">
        <v>297</v>
      </c>
      <c r="G224" s="264" t="s">
        <v>130</v>
      </c>
      <c r="H224" s="265">
        <v>1.224</v>
      </c>
      <c r="I224" s="266"/>
      <c r="J224" s="267">
        <f>ROUND(I224*H224,2)</f>
        <v>0</v>
      </c>
      <c r="K224" s="263" t="s">
        <v>131</v>
      </c>
      <c r="L224" s="268"/>
      <c r="M224" s="269" t="s">
        <v>1</v>
      </c>
      <c r="N224" s="270" t="s">
        <v>42</v>
      </c>
      <c r="O224" s="92"/>
      <c r="P224" s="228">
        <f>O224*H224</f>
        <v>0</v>
      </c>
      <c r="Q224" s="228">
        <v>0.13100000000000001</v>
      </c>
      <c r="R224" s="228">
        <f>Q224*H224</f>
        <v>0.16034400000000001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189</v>
      </c>
      <c r="AT224" s="230" t="s">
        <v>205</v>
      </c>
      <c r="AU224" s="230" t="s">
        <v>87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85</v>
      </c>
      <c r="BK224" s="231">
        <f>ROUND(I224*H224,2)</f>
        <v>0</v>
      </c>
      <c r="BL224" s="18" t="s">
        <v>132</v>
      </c>
      <c r="BM224" s="230" t="s">
        <v>298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297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87</v>
      </c>
    </row>
    <row r="226" s="13" customFormat="1">
      <c r="A226" s="13"/>
      <c r="B226" s="239"/>
      <c r="C226" s="240"/>
      <c r="D226" s="232" t="s">
        <v>138</v>
      </c>
      <c r="E226" s="241" t="s">
        <v>1</v>
      </c>
      <c r="F226" s="242" t="s">
        <v>299</v>
      </c>
      <c r="G226" s="240"/>
      <c r="H226" s="243">
        <v>1.224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87</v>
      </c>
      <c r="AV226" s="13" t="s">
        <v>87</v>
      </c>
      <c r="AW226" s="13" t="s">
        <v>34</v>
      </c>
      <c r="AX226" s="13" t="s">
        <v>85</v>
      </c>
      <c r="AY226" s="249" t="s">
        <v>125</v>
      </c>
    </row>
    <row r="227" s="12" customFormat="1" ht="22.8" customHeight="1">
      <c r="A227" s="12"/>
      <c r="B227" s="203"/>
      <c r="C227" s="204"/>
      <c r="D227" s="205" t="s">
        <v>76</v>
      </c>
      <c r="E227" s="217" t="s">
        <v>196</v>
      </c>
      <c r="F227" s="217" t="s">
        <v>300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SUM(P228:P272)</f>
        <v>0</v>
      </c>
      <c r="Q227" s="211"/>
      <c r="R227" s="212">
        <f>SUM(R228:R272)</f>
        <v>30.513879200000005</v>
      </c>
      <c r="S227" s="211"/>
      <c r="T227" s="213">
        <f>SUM(T228:T272)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85</v>
      </c>
      <c r="AT227" s="215" t="s">
        <v>76</v>
      </c>
      <c r="AU227" s="215" t="s">
        <v>85</v>
      </c>
      <c r="AY227" s="214" t="s">
        <v>125</v>
      </c>
      <c r="BK227" s="216">
        <f>SUM(BK228:BK272)</f>
        <v>0</v>
      </c>
    </row>
    <row r="228" s="2" customFormat="1" ht="16.5" customHeight="1">
      <c r="A228" s="39"/>
      <c r="B228" s="40"/>
      <c r="C228" s="219" t="s">
        <v>301</v>
      </c>
      <c r="D228" s="219" t="s">
        <v>127</v>
      </c>
      <c r="E228" s="220" t="s">
        <v>302</v>
      </c>
      <c r="F228" s="221" t="s">
        <v>303</v>
      </c>
      <c r="G228" s="222" t="s">
        <v>304</v>
      </c>
      <c r="H228" s="223">
        <v>15</v>
      </c>
      <c r="I228" s="224"/>
      <c r="J228" s="225">
        <f>ROUND(I228*H228,2)</f>
        <v>0</v>
      </c>
      <c r="K228" s="221" t="s">
        <v>131</v>
      </c>
      <c r="L228" s="45"/>
      <c r="M228" s="226" t="s">
        <v>1</v>
      </c>
      <c r="N228" s="227" t="s">
        <v>42</v>
      </c>
      <c r="O228" s="92"/>
      <c r="P228" s="228">
        <f>O228*H228</f>
        <v>0</v>
      </c>
      <c r="Q228" s="228">
        <v>0.00069999999999999999</v>
      </c>
      <c r="R228" s="228">
        <f>Q228*H228</f>
        <v>0.010500000000000001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132</v>
      </c>
      <c r="AT228" s="230" t="s">
        <v>127</v>
      </c>
      <c r="AU228" s="230" t="s">
        <v>87</v>
      </c>
      <c r="AY228" s="18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85</v>
      </c>
      <c r="BK228" s="231">
        <f>ROUND(I228*H228,2)</f>
        <v>0</v>
      </c>
      <c r="BL228" s="18" t="s">
        <v>132</v>
      </c>
      <c r="BM228" s="230" t="s">
        <v>305</v>
      </c>
    </row>
    <row r="229" s="2" customFormat="1">
      <c r="A229" s="39"/>
      <c r="B229" s="40"/>
      <c r="C229" s="41"/>
      <c r="D229" s="232" t="s">
        <v>134</v>
      </c>
      <c r="E229" s="41"/>
      <c r="F229" s="233" t="s">
        <v>306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87</v>
      </c>
    </row>
    <row r="230" s="2" customFormat="1">
      <c r="A230" s="39"/>
      <c r="B230" s="40"/>
      <c r="C230" s="41"/>
      <c r="D230" s="237" t="s">
        <v>136</v>
      </c>
      <c r="E230" s="41"/>
      <c r="F230" s="238" t="s">
        <v>307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87</v>
      </c>
    </row>
    <row r="231" s="13" customFormat="1">
      <c r="A231" s="13"/>
      <c r="B231" s="239"/>
      <c r="C231" s="240"/>
      <c r="D231" s="232" t="s">
        <v>138</v>
      </c>
      <c r="E231" s="241" t="s">
        <v>1</v>
      </c>
      <c r="F231" s="242" t="s">
        <v>308</v>
      </c>
      <c r="G231" s="240"/>
      <c r="H231" s="243">
        <v>15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138</v>
      </c>
      <c r="AU231" s="249" t="s">
        <v>87</v>
      </c>
      <c r="AV231" s="13" t="s">
        <v>87</v>
      </c>
      <c r="AW231" s="13" t="s">
        <v>34</v>
      </c>
      <c r="AX231" s="13" t="s">
        <v>85</v>
      </c>
      <c r="AY231" s="249" t="s">
        <v>125</v>
      </c>
    </row>
    <row r="232" s="2" customFormat="1" ht="16.5" customHeight="1">
      <c r="A232" s="39"/>
      <c r="B232" s="40"/>
      <c r="C232" s="261" t="s">
        <v>309</v>
      </c>
      <c r="D232" s="261" t="s">
        <v>205</v>
      </c>
      <c r="E232" s="262" t="s">
        <v>310</v>
      </c>
      <c r="F232" s="263" t="s">
        <v>311</v>
      </c>
      <c r="G232" s="264" t="s">
        <v>304</v>
      </c>
      <c r="H232" s="265">
        <v>3</v>
      </c>
      <c r="I232" s="266"/>
      <c r="J232" s="267">
        <f>ROUND(I232*H232,2)</f>
        <v>0</v>
      </c>
      <c r="K232" s="263" t="s">
        <v>131</v>
      </c>
      <c r="L232" s="268"/>
      <c r="M232" s="269" t="s">
        <v>1</v>
      </c>
      <c r="N232" s="270" t="s">
        <v>42</v>
      </c>
      <c r="O232" s="92"/>
      <c r="P232" s="228">
        <f>O232*H232</f>
        <v>0</v>
      </c>
      <c r="Q232" s="228">
        <v>0.0040000000000000001</v>
      </c>
      <c r="R232" s="228">
        <f>Q232*H232</f>
        <v>0.012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189</v>
      </c>
      <c r="AT232" s="230" t="s">
        <v>205</v>
      </c>
      <c r="AU232" s="230" t="s">
        <v>87</v>
      </c>
      <c r="AY232" s="18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132</v>
      </c>
      <c r="BM232" s="230" t="s">
        <v>312</v>
      </c>
    </row>
    <row r="233" s="2" customFormat="1">
      <c r="A233" s="39"/>
      <c r="B233" s="40"/>
      <c r="C233" s="41"/>
      <c r="D233" s="232" t="s">
        <v>134</v>
      </c>
      <c r="E233" s="41"/>
      <c r="F233" s="233" t="s">
        <v>311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87</v>
      </c>
    </row>
    <row r="234" s="13" customFormat="1">
      <c r="A234" s="13"/>
      <c r="B234" s="239"/>
      <c r="C234" s="240"/>
      <c r="D234" s="232" t="s">
        <v>138</v>
      </c>
      <c r="E234" s="241" t="s">
        <v>1</v>
      </c>
      <c r="F234" s="242" t="s">
        <v>313</v>
      </c>
      <c r="G234" s="240"/>
      <c r="H234" s="243">
        <v>3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138</v>
      </c>
      <c r="AU234" s="249" t="s">
        <v>87</v>
      </c>
      <c r="AV234" s="13" t="s">
        <v>87</v>
      </c>
      <c r="AW234" s="13" t="s">
        <v>34</v>
      </c>
      <c r="AX234" s="13" t="s">
        <v>85</v>
      </c>
      <c r="AY234" s="249" t="s">
        <v>125</v>
      </c>
    </row>
    <row r="235" s="2" customFormat="1" ht="16.5" customHeight="1">
      <c r="A235" s="39"/>
      <c r="B235" s="40"/>
      <c r="C235" s="261" t="s">
        <v>314</v>
      </c>
      <c r="D235" s="261" t="s">
        <v>205</v>
      </c>
      <c r="E235" s="262" t="s">
        <v>315</v>
      </c>
      <c r="F235" s="263" t="s">
        <v>316</v>
      </c>
      <c r="G235" s="264" t="s">
        <v>304</v>
      </c>
      <c r="H235" s="265">
        <v>2</v>
      </c>
      <c r="I235" s="266"/>
      <c r="J235" s="267">
        <f>ROUND(I235*H235,2)</f>
        <v>0</v>
      </c>
      <c r="K235" s="263" t="s">
        <v>131</v>
      </c>
      <c r="L235" s="268"/>
      <c r="M235" s="269" t="s">
        <v>1</v>
      </c>
      <c r="N235" s="270" t="s">
        <v>42</v>
      </c>
      <c r="O235" s="92"/>
      <c r="P235" s="228">
        <f>O235*H235</f>
        <v>0</v>
      </c>
      <c r="Q235" s="228">
        <v>0.0025000000000000001</v>
      </c>
      <c r="R235" s="228">
        <f>Q235*H235</f>
        <v>0.0050000000000000001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189</v>
      </c>
      <c r="AT235" s="230" t="s">
        <v>205</v>
      </c>
      <c r="AU235" s="230" t="s">
        <v>87</v>
      </c>
      <c r="AY235" s="18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85</v>
      </c>
      <c r="BK235" s="231">
        <f>ROUND(I235*H235,2)</f>
        <v>0</v>
      </c>
      <c r="BL235" s="18" t="s">
        <v>132</v>
      </c>
      <c r="BM235" s="230" t="s">
        <v>317</v>
      </c>
    </row>
    <row r="236" s="2" customFormat="1">
      <c r="A236" s="39"/>
      <c r="B236" s="40"/>
      <c r="C236" s="41"/>
      <c r="D236" s="232" t="s">
        <v>134</v>
      </c>
      <c r="E236" s="41"/>
      <c r="F236" s="233" t="s">
        <v>316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134</v>
      </c>
      <c r="AU236" s="18" t="s">
        <v>87</v>
      </c>
    </row>
    <row r="237" s="13" customFormat="1">
      <c r="A237" s="13"/>
      <c r="B237" s="239"/>
      <c r="C237" s="240"/>
      <c r="D237" s="232" t="s">
        <v>138</v>
      </c>
      <c r="E237" s="241" t="s">
        <v>1</v>
      </c>
      <c r="F237" s="242" t="s">
        <v>318</v>
      </c>
      <c r="G237" s="240"/>
      <c r="H237" s="243">
        <v>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138</v>
      </c>
      <c r="AU237" s="249" t="s">
        <v>87</v>
      </c>
      <c r="AV237" s="13" t="s">
        <v>87</v>
      </c>
      <c r="AW237" s="13" t="s">
        <v>34</v>
      </c>
      <c r="AX237" s="13" t="s">
        <v>85</v>
      </c>
      <c r="AY237" s="249" t="s">
        <v>125</v>
      </c>
    </row>
    <row r="238" s="2" customFormat="1" ht="16.5" customHeight="1">
      <c r="A238" s="39"/>
      <c r="B238" s="40"/>
      <c r="C238" s="261" t="s">
        <v>319</v>
      </c>
      <c r="D238" s="261" t="s">
        <v>205</v>
      </c>
      <c r="E238" s="262" t="s">
        <v>320</v>
      </c>
      <c r="F238" s="263" t="s">
        <v>321</v>
      </c>
      <c r="G238" s="264" t="s">
        <v>304</v>
      </c>
      <c r="H238" s="265">
        <v>2</v>
      </c>
      <c r="I238" s="266"/>
      <c r="J238" s="267">
        <f>ROUND(I238*H238,2)</f>
        <v>0</v>
      </c>
      <c r="K238" s="263" t="s">
        <v>131</v>
      </c>
      <c r="L238" s="268"/>
      <c r="M238" s="269" t="s">
        <v>1</v>
      </c>
      <c r="N238" s="270" t="s">
        <v>42</v>
      </c>
      <c r="O238" s="92"/>
      <c r="P238" s="228">
        <f>O238*H238</f>
        <v>0</v>
      </c>
      <c r="Q238" s="228">
        <v>0.0025999999999999999</v>
      </c>
      <c r="R238" s="228">
        <f>Q238*H238</f>
        <v>0.0051999999999999998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189</v>
      </c>
      <c r="AT238" s="230" t="s">
        <v>205</v>
      </c>
      <c r="AU238" s="230" t="s">
        <v>87</v>
      </c>
      <c r="AY238" s="18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85</v>
      </c>
      <c r="BK238" s="231">
        <f>ROUND(I238*H238,2)</f>
        <v>0</v>
      </c>
      <c r="BL238" s="18" t="s">
        <v>132</v>
      </c>
      <c r="BM238" s="230" t="s">
        <v>322</v>
      </c>
    </row>
    <row r="239" s="2" customFormat="1">
      <c r="A239" s="39"/>
      <c r="B239" s="40"/>
      <c r="C239" s="41"/>
      <c r="D239" s="232" t="s">
        <v>134</v>
      </c>
      <c r="E239" s="41"/>
      <c r="F239" s="233" t="s">
        <v>321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87</v>
      </c>
    </row>
    <row r="240" s="13" customFormat="1">
      <c r="A240" s="13"/>
      <c r="B240" s="239"/>
      <c r="C240" s="240"/>
      <c r="D240" s="232" t="s">
        <v>138</v>
      </c>
      <c r="E240" s="241" t="s">
        <v>1</v>
      </c>
      <c r="F240" s="242" t="s">
        <v>323</v>
      </c>
      <c r="G240" s="240"/>
      <c r="H240" s="243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138</v>
      </c>
      <c r="AU240" s="249" t="s">
        <v>87</v>
      </c>
      <c r="AV240" s="13" t="s">
        <v>87</v>
      </c>
      <c r="AW240" s="13" t="s">
        <v>34</v>
      </c>
      <c r="AX240" s="13" t="s">
        <v>77</v>
      </c>
      <c r="AY240" s="249" t="s">
        <v>125</v>
      </c>
    </row>
    <row r="241" s="13" customFormat="1">
      <c r="A241" s="13"/>
      <c r="B241" s="239"/>
      <c r="C241" s="240"/>
      <c r="D241" s="232" t="s">
        <v>138</v>
      </c>
      <c r="E241" s="241" t="s">
        <v>1</v>
      </c>
      <c r="F241" s="242" t="s">
        <v>324</v>
      </c>
      <c r="G241" s="240"/>
      <c r="H241" s="243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138</v>
      </c>
      <c r="AU241" s="249" t="s">
        <v>87</v>
      </c>
      <c r="AV241" s="13" t="s">
        <v>87</v>
      </c>
      <c r="AW241" s="13" t="s">
        <v>34</v>
      </c>
      <c r="AX241" s="13" t="s">
        <v>77</v>
      </c>
      <c r="AY241" s="249" t="s">
        <v>125</v>
      </c>
    </row>
    <row r="242" s="14" customFormat="1">
      <c r="A242" s="14"/>
      <c r="B242" s="250"/>
      <c r="C242" s="251"/>
      <c r="D242" s="232" t="s">
        <v>138</v>
      </c>
      <c r="E242" s="252" t="s">
        <v>1</v>
      </c>
      <c r="F242" s="253" t="s">
        <v>170</v>
      </c>
      <c r="G242" s="251"/>
      <c r="H242" s="254">
        <v>2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138</v>
      </c>
      <c r="AU242" s="260" t="s">
        <v>87</v>
      </c>
      <c r="AV242" s="14" t="s">
        <v>132</v>
      </c>
      <c r="AW242" s="14" t="s">
        <v>34</v>
      </c>
      <c r="AX242" s="14" t="s">
        <v>85</v>
      </c>
      <c r="AY242" s="260" t="s">
        <v>125</v>
      </c>
    </row>
    <row r="243" s="2" customFormat="1" ht="16.5" customHeight="1">
      <c r="A243" s="39"/>
      <c r="B243" s="40"/>
      <c r="C243" s="261" t="s">
        <v>325</v>
      </c>
      <c r="D243" s="261" t="s">
        <v>205</v>
      </c>
      <c r="E243" s="262" t="s">
        <v>326</v>
      </c>
      <c r="F243" s="263" t="s">
        <v>327</v>
      </c>
      <c r="G243" s="264" t="s">
        <v>304</v>
      </c>
      <c r="H243" s="265">
        <v>1</v>
      </c>
      <c r="I243" s="266"/>
      <c r="J243" s="267">
        <f>ROUND(I243*H243,2)</f>
        <v>0</v>
      </c>
      <c r="K243" s="263" t="s">
        <v>131</v>
      </c>
      <c r="L243" s="268"/>
      <c r="M243" s="269" t="s">
        <v>1</v>
      </c>
      <c r="N243" s="270" t="s">
        <v>42</v>
      </c>
      <c r="O243" s="92"/>
      <c r="P243" s="228">
        <f>O243*H243</f>
        <v>0</v>
      </c>
      <c r="Q243" s="228">
        <v>0.0012999999999999999</v>
      </c>
      <c r="R243" s="228">
        <f>Q243*H243</f>
        <v>0.0012999999999999999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189</v>
      </c>
      <c r="AT243" s="230" t="s">
        <v>205</v>
      </c>
      <c r="AU243" s="230" t="s">
        <v>87</v>
      </c>
      <c r="AY243" s="18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85</v>
      </c>
      <c r="BK243" s="231">
        <f>ROUND(I243*H243,2)</f>
        <v>0</v>
      </c>
      <c r="BL243" s="18" t="s">
        <v>132</v>
      </c>
      <c r="BM243" s="230" t="s">
        <v>328</v>
      </c>
    </row>
    <row r="244" s="2" customFormat="1">
      <c r="A244" s="39"/>
      <c r="B244" s="40"/>
      <c r="C244" s="41"/>
      <c r="D244" s="232" t="s">
        <v>134</v>
      </c>
      <c r="E244" s="41"/>
      <c r="F244" s="233" t="s">
        <v>327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87</v>
      </c>
    </row>
    <row r="245" s="13" customFormat="1">
      <c r="A245" s="13"/>
      <c r="B245" s="239"/>
      <c r="C245" s="240"/>
      <c r="D245" s="232" t="s">
        <v>138</v>
      </c>
      <c r="E245" s="241" t="s">
        <v>1</v>
      </c>
      <c r="F245" s="242" t="s">
        <v>329</v>
      </c>
      <c r="G245" s="240"/>
      <c r="H245" s="243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138</v>
      </c>
      <c r="AU245" s="249" t="s">
        <v>87</v>
      </c>
      <c r="AV245" s="13" t="s">
        <v>87</v>
      </c>
      <c r="AW245" s="13" t="s">
        <v>34</v>
      </c>
      <c r="AX245" s="13" t="s">
        <v>85</v>
      </c>
      <c r="AY245" s="249" t="s">
        <v>125</v>
      </c>
    </row>
    <row r="246" s="2" customFormat="1" ht="16.5" customHeight="1">
      <c r="A246" s="39"/>
      <c r="B246" s="40"/>
      <c r="C246" s="261" t="s">
        <v>330</v>
      </c>
      <c r="D246" s="261" t="s">
        <v>205</v>
      </c>
      <c r="E246" s="262" t="s">
        <v>331</v>
      </c>
      <c r="F246" s="263" t="s">
        <v>332</v>
      </c>
      <c r="G246" s="264" t="s">
        <v>304</v>
      </c>
      <c r="H246" s="265">
        <v>7</v>
      </c>
      <c r="I246" s="266"/>
      <c r="J246" s="267">
        <f>ROUND(I246*H246,2)</f>
        <v>0</v>
      </c>
      <c r="K246" s="263" t="s">
        <v>131</v>
      </c>
      <c r="L246" s="268"/>
      <c r="M246" s="269" t="s">
        <v>1</v>
      </c>
      <c r="N246" s="270" t="s">
        <v>42</v>
      </c>
      <c r="O246" s="92"/>
      <c r="P246" s="228">
        <f>O246*H246</f>
        <v>0</v>
      </c>
      <c r="Q246" s="228">
        <v>0.0025000000000000001</v>
      </c>
      <c r="R246" s="228">
        <f>Q246*H246</f>
        <v>0.017500000000000002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189</v>
      </c>
      <c r="AT246" s="230" t="s">
        <v>205</v>
      </c>
      <c r="AU246" s="230" t="s">
        <v>87</v>
      </c>
      <c r="AY246" s="18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85</v>
      </c>
      <c r="BK246" s="231">
        <f>ROUND(I246*H246,2)</f>
        <v>0</v>
      </c>
      <c r="BL246" s="18" t="s">
        <v>132</v>
      </c>
      <c r="BM246" s="230" t="s">
        <v>333</v>
      </c>
    </row>
    <row r="247" s="2" customFormat="1">
      <c r="A247" s="39"/>
      <c r="B247" s="40"/>
      <c r="C247" s="41"/>
      <c r="D247" s="232" t="s">
        <v>134</v>
      </c>
      <c r="E247" s="41"/>
      <c r="F247" s="233" t="s">
        <v>332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87</v>
      </c>
    </row>
    <row r="248" s="13" customFormat="1">
      <c r="A248" s="13"/>
      <c r="B248" s="239"/>
      <c r="C248" s="240"/>
      <c r="D248" s="232" t="s">
        <v>138</v>
      </c>
      <c r="E248" s="241" t="s">
        <v>1</v>
      </c>
      <c r="F248" s="242" t="s">
        <v>334</v>
      </c>
      <c r="G248" s="240"/>
      <c r="H248" s="243">
        <v>7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138</v>
      </c>
      <c r="AU248" s="249" t="s">
        <v>87</v>
      </c>
      <c r="AV248" s="13" t="s">
        <v>87</v>
      </c>
      <c r="AW248" s="13" t="s">
        <v>34</v>
      </c>
      <c r="AX248" s="13" t="s">
        <v>85</v>
      </c>
      <c r="AY248" s="249" t="s">
        <v>125</v>
      </c>
    </row>
    <row r="249" s="2" customFormat="1" ht="16.5" customHeight="1">
      <c r="A249" s="39"/>
      <c r="B249" s="40"/>
      <c r="C249" s="219" t="s">
        <v>335</v>
      </c>
      <c r="D249" s="219" t="s">
        <v>127</v>
      </c>
      <c r="E249" s="220" t="s">
        <v>336</v>
      </c>
      <c r="F249" s="221" t="s">
        <v>337</v>
      </c>
      <c r="G249" s="222" t="s">
        <v>304</v>
      </c>
      <c r="H249" s="223">
        <v>8</v>
      </c>
      <c r="I249" s="224"/>
      <c r="J249" s="225">
        <f>ROUND(I249*H249,2)</f>
        <v>0</v>
      </c>
      <c r="K249" s="221" t="s">
        <v>131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0.11241</v>
      </c>
      <c r="R249" s="228">
        <f>Q249*H249</f>
        <v>0.89927999999999997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132</v>
      </c>
      <c r="AT249" s="230" t="s">
        <v>127</v>
      </c>
      <c r="AU249" s="230" t="s">
        <v>87</v>
      </c>
      <c r="AY249" s="18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132</v>
      </c>
      <c r="BM249" s="230" t="s">
        <v>338</v>
      </c>
    </row>
    <row r="250" s="2" customFormat="1">
      <c r="A250" s="39"/>
      <c r="B250" s="40"/>
      <c r="C250" s="41"/>
      <c r="D250" s="232" t="s">
        <v>134</v>
      </c>
      <c r="E250" s="41"/>
      <c r="F250" s="233" t="s">
        <v>339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87</v>
      </c>
    </row>
    <row r="251" s="2" customFormat="1">
      <c r="A251" s="39"/>
      <c r="B251" s="40"/>
      <c r="C251" s="41"/>
      <c r="D251" s="237" t="s">
        <v>136</v>
      </c>
      <c r="E251" s="41"/>
      <c r="F251" s="238" t="s">
        <v>340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136</v>
      </c>
      <c r="AU251" s="18" t="s">
        <v>87</v>
      </c>
    </row>
    <row r="252" s="13" customFormat="1">
      <c r="A252" s="13"/>
      <c r="B252" s="239"/>
      <c r="C252" s="240"/>
      <c r="D252" s="232" t="s">
        <v>138</v>
      </c>
      <c r="E252" s="241" t="s">
        <v>1</v>
      </c>
      <c r="F252" s="242" t="s">
        <v>341</v>
      </c>
      <c r="G252" s="240"/>
      <c r="H252" s="243">
        <v>8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138</v>
      </c>
      <c r="AU252" s="249" t="s">
        <v>87</v>
      </c>
      <c r="AV252" s="13" t="s">
        <v>87</v>
      </c>
      <c r="AW252" s="13" t="s">
        <v>34</v>
      </c>
      <c r="AX252" s="13" t="s">
        <v>85</v>
      </c>
      <c r="AY252" s="249" t="s">
        <v>125</v>
      </c>
    </row>
    <row r="253" s="2" customFormat="1" ht="16.5" customHeight="1">
      <c r="A253" s="39"/>
      <c r="B253" s="40"/>
      <c r="C253" s="261" t="s">
        <v>342</v>
      </c>
      <c r="D253" s="261" t="s">
        <v>205</v>
      </c>
      <c r="E253" s="262" t="s">
        <v>343</v>
      </c>
      <c r="F253" s="263" t="s">
        <v>344</v>
      </c>
      <c r="G253" s="264" t="s">
        <v>304</v>
      </c>
      <c r="H253" s="265">
        <v>8</v>
      </c>
      <c r="I253" s="266"/>
      <c r="J253" s="267">
        <f>ROUND(I253*H253,2)</f>
        <v>0</v>
      </c>
      <c r="K253" s="263" t="s">
        <v>131</v>
      </c>
      <c r="L253" s="268"/>
      <c r="M253" s="269" t="s">
        <v>1</v>
      </c>
      <c r="N253" s="270" t="s">
        <v>42</v>
      </c>
      <c r="O253" s="92"/>
      <c r="P253" s="228">
        <f>O253*H253</f>
        <v>0</v>
      </c>
      <c r="Q253" s="228">
        <v>0.0061000000000000004</v>
      </c>
      <c r="R253" s="228">
        <f>Q253*H253</f>
        <v>0.048800000000000003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189</v>
      </c>
      <c r="AT253" s="230" t="s">
        <v>205</v>
      </c>
      <c r="AU253" s="230" t="s">
        <v>87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132</v>
      </c>
      <c r="BM253" s="230" t="s">
        <v>345</v>
      </c>
    </row>
    <row r="254" s="2" customFormat="1">
      <c r="A254" s="39"/>
      <c r="B254" s="40"/>
      <c r="C254" s="41"/>
      <c r="D254" s="232" t="s">
        <v>134</v>
      </c>
      <c r="E254" s="41"/>
      <c r="F254" s="233" t="s">
        <v>344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87</v>
      </c>
    </row>
    <row r="255" s="13" customFormat="1">
      <c r="A255" s="13"/>
      <c r="B255" s="239"/>
      <c r="C255" s="240"/>
      <c r="D255" s="232" t="s">
        <v>138</v>
      </c>
      <c r="E255" s="241" t="s">
        <v>1</v>
      </c>
      <c r="F255" s="242" t="s">
        <v>189</v>
      </c>
      <c r="G255" s="240"/>
      <c r="H255" s="243">
        <v>8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138</v>
      </c>
      <c r="AU255" s="249" t="s">
        <v>87</v>
      </c>
      <c r="AV255" s="13" t="s">
        <v>87</v>
      </c>
      <c r="AW255" s="13" t="s">
        <v>34</v>
      </c>
      <c r="AX255" s="13" t="s">
        <v>85</v>
      </c>
      <c r="AY255" s="249" t="s">
        <v>125</v>
      </c>
    </row>
    <row r="256" s="2" customFormat="1" ht="16.5" customHeight="1">
      <c r="A256" s="39"/>
      <c r="B256" s="40"/>
      <c r="C256" s="219" t="s">
        <v>346</v>
      </c>
      <c r="D256" s="219" t="s">
        <v>127</v>
      </c>
      <c r="E256" s="220" t="s">
        <v>347</v>
      </c>
      <c r="F256" s="221" t="s">
        <v>348</v>
      </c>
      <c r="G256" s="222" t="s">
        <v>155</v>
      </c>
      <c r="H256" s="223">
        <v>158</v>
      </c>
      <c r="I256" s="224"/>
      <c r="J256" s="225">
        <f>ROUND(I256*H256,2)</f>
        <v>0</v>
      </c>
      <c r="K256" s="221" t="s">
        <v>131</v>
      </c>
      <c r="L256" s="45"/>
      <c r="M256" s="226" t="s">
        <v>1</v>
      </c>
      <c r="N256" s="227" t="s">
        <v>42</v>
      </c>
      <c r="O256" s="92"/>
      <c r="P256" s="228">
        <f>O256*H256</f>
        <v>0</v>
      </c>
      <c r="Q256" s="228">
        <v>0.1295</v>
      </c>
      <c r="R256" s="228">
        <f>Q256*H256</f>
        <v>20.461000000000002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132</v>
      </c>
      <c r="AT256" s="230" t="s">
        <v>127</v>
      </c>
      <c r="AU256" s="230" t="s">
        <v>87</v>
      </c>
      <c r="AY256" s="18" t="s">
        <v>125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85</v>
      </c>
      <c r="BK256" s="231">
        <f>ROUND(I256*H256,2)</f>
        <v>0</v>
      </c>
      <c r="BL256" s="18" t="s">
        <v>132</v>
      </c>
      <c r="BM256" s="230" t="s">
        <v>349</v>
      </c>
    </row>
    <row r="257" s="2" customFormat="1">
      <c r="A257" s="39"/>
      <c r="B257" s="40"/>
      <c r="C257" s="41"/>
      <c r="D257" s="232" t="s">
        <v>134</v>
      </c>
      <c r="E257" s="41"/>
      <c r="F257" s="233" t="s">
        <v>350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134</v>
      </c>
      <c r="AU257" s="18" t="s">
        <v>87</v>
      </c>
    </row>
    <row r="258" s="2" customFormat="1">
      <c r="A258" s="39"/>
      <c r="B258" s="40"/>
      <c r="C258" s="41"/>
      <c r="D258" s="237" t="s">
        <v>136</v>
      </c>
      <c r="E258" s="41"/>
      <c r="F258" s="238" t="s">
        <v>351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87</v>
      </c>
    </row>
    <row r="259" s="13" customFormat="1">
      <c r="A259" s="13"/>
      <c r="B259" s="239"/>
      <c r="C259" s="240"/>
      <c r="D259" s="232" t="s">
        <v>138</v>
      </c>
      <c r="E259" s="241" t="s">
        <v>1</v>
      </c>
      <c r="F259" s="242" t="s">
        <v>352</v>
      </c>
      <c r="G259" s="240"/>
      <c r="H259" s="243">
        <v>110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138</v>
      </c>
      <c r="AU259" s="249" t="s">
        <v>87</v>
      </c>
      <c r="AV259" s="13" t="s">
        <v>87</v>
      </c>
      <c r="AW259" s="13" t="s">
        <v>34</v>
      </c>
      <c r="AX259" s="13" t="s">
        <v>77</v>
      </c>
      <c r="AY259" s="249" t="s">
        <v>125</v>
      </c>
    </row>
    <row r="260" s="13" customFormat="1">
      <c r="A260" s="13"/>
      <c r="B260" s="239"/>
      <c r="C260" s="240"/>
      <c r="D260" s="232" t="s">
        <v>138</v>
      </c>
      <c r="E260" s="241" t="s">
        <v>1</v>
      </c>
      <c r="F260" s="242" t="s">
        <v>353</v>
      </c>
      <c r="G260" s="240"/>
      <c r="H260" s="243">
        <v>48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138</v>
      </c>
      <c r="AU260" s="249" t="s">
        <v>87</v>
      </c>
      <c r="AV260" s="13" t="s">
        <v>87</v>
      </c>
      <c r="AW260" s="13" t="s">
        <v>34</v>
      </c>
      <c r="AX260" s="13" t="s">
        <v>77</v>
      </c>
      <c r="AY260" s="249" t="s">
        <v>125</v>
      </c>
    </row>
    <row r="261" s="14" customFormat="1">
      <c r="A261" s="14"/>
      <c r="B261" s="250"/>
      <c r="C261" s="251"/>
      <c r="D261" s="232" t="s">
        <v>138</v>
      </c>
      <c r="E261" s="252" t="s">
        <v>1</v>
      </c>
      <c r="F261" s="253" t="s">
        <v>170</v>
      </c>
      <c r="G261" s="251"/>
      <c r="H261" s="254">
        <v>158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138</v>
      </c>
      <c r="AU261" s="260" t="s">
        <v>87</v>
      </c>
      <c r="AV261" s="14" t="s">
        <v>132</v>
      </c>
      <c r="AW261" s="14" t="s">
        <v>34</v>
      </c>
      <c r="AX261" s="14" t="s">
        <v>85</v>
      </c>
      <c r="AY261" s="260" t="s">
        <v>125</v>
      </c>
    </row>
    <row r="262" s="2" customFormat="1" ht="16.5" customHeight="1">
      <c r="A262" s="39"/>
      <c r="B262" s="40"/>
      <c r="C262" s="261" t="s">
        <v>354</v>
      </c>
      <c r="D262" s="261" t="s">
        <v>205</v>
      </c>
      <c r="E262" s="262" t="s">
        <v>355</v>
      </c>
      <c r="F262" s="263" t="s">
        <v>356</v>
      </c>
      <c r="G262" s="264" t="s">
        <v>155</v>
      </c>
      <c r="H262" s="265">
        <v>161.16</v>
      </c>
      <c r="I262" s="266"/>
      <c r="J262" s="267">
        <f>ROUND(I262*H262,2)</f>
        <v>0</v>
      </c>
      <c r="K262" s="263" t="s">
        <v>131</v>
      </c>
      <c r="L262" s="268"/>
      <c r="M262" s="269" t="s">
        <v>1</v>
      </c>
      <c r="N262" s="270" t="s">
        <v>42</v>
      </c>
      <c r="O262" s="92"/>
      <c r="P262" s="228">
        <f>O262*H262</f>
        <v>0</v>
      </c>
      <c r="Q262" s="228">
        <v>0.056120000000000003</v>
      </c>
      <c r="R262" s="228">
        <f>Q262*H262</f>
        <v>9.0442992000000011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189</v>
      </c>
      <c r="AT262" s="230" t="s">
        <v>205</v>
      </c>
      <c r="AU262" s="230" t="s">
        <v>87</v>
      </c>
      <c r="AY262" s="18" t="s">
        <v>125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132</v>
      </c>
      <c r="BM262" s="230" t="s">
        <v>357</v>
      </c>
    </row>
    <row r="263" s="2" customFormat="1">
      <c r="A263" s="39"/>
      <c r="B263" s="40"/>
      <c r="C263" s="41"/>
      <c r="D263" s="232" t="s">
        <v>134</v>
      </c>
      <c r="E263" s="41"/>
      <c r="F263" s="233" t="s">
        <v>356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134</v>
      </c>
      <c r="AU263" s="18" t="s">
        <v>87</v>
      </c>
    </row>
    <row r="264" s="13" customFormat="1">
      <c r="A264" s="13"/>
      <c r="B264" s="239"/>
      <c r="C264" s="240"/>
      <c r="D264" s="232" t="s">
        <v>138</v>
      </c>
      <c r="E264" s="241" t="s">
        <v>1</v>
      </c>
      <c r="F264" s="242" t="s">
        <v>358</v>
      </c>
      <c r="G264" s="240"/>
      <c r="H264" s="243">
        <v>161.16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138</v>
      </c>
      <c r="AU264" s="249" t="s">
        <v>87</v>
      </c>
      <c r="AV264" s="13" t="s">
        <v>87</v>
      </c>
      <c r="AW264" s="13" t="s">
        <v>34</v>
      </c>
      <c r="AX264" s="13" t="s">
        <v>85</v>
      </c>
      <c r="AY264" s="249" t="s">
        <v>125</v>
      </c>
    </row>
    <row r="265" s="2" customFormat="1" ht="21.75" customHeight="1">
      <c r="A265" s="39"/>
      <c r="B265" s="40"/>
      <c r="C265" s="219" t="s">
        <v>359</v>
      </c>
      <c r="D265" s="219" t="s">
        <v>127</v>
      </c>
      <c r="E265" s="220" t="s">
        <v>360</v>
      </c>
      <c r="F265" s="221" t="s">
        <v>361</v>
      </c>
      <c r="G265" s="222" t="s">
        <v>155</v>
      </c>
      <c r="H265" s="223">
        <v>15</v>
      </c>
      <c r="I265" s="224"/>
      <c r="J265" s="225">
        <f>ROUND(I265*H265,2)</f>
        <v>0</v>
      </c>
      <c r="K265" s="221" t="s">
        <v>131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0.00059999999999999995</v>
      </c>
      <c r="R265" s="228">
        <f>Q265*H265</f>
        <v>0.0089999999999999993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132</v>
      </c>
      <c r="AT265" s="230" t="s">
        <v>127</v>
      </c>
      <c r="AU265" s="230" t="s">
        <v>87</v>
      </c>
      <c r="AY265" s="18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132</v>
      </c>
      <c r="BM265" s="230" t="s">
        <v>362</v>
      </c>
    </row>
    <row r="266" s="2" customFormat="1">
      <c r="A266" s="39"/>
      <c r="B266" s="40"/>
      <c r="C266" s="41"/>
      <c r="D266" s="232" t="s">
        <v>134</v>
      </c>
      <c r="E266" s="41"/>
      <c r="F266" s="233" t="s">
        <v>363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87</v>
      </c>
    </row>
    <row r="267" s="2" customFormat="1">
      <c r="A267" s="39"/>
      <c r="B267" s="40"/>
      <c r="C267" s="41"/>
      <c r="D267" s="237" t="s">
        <v>136</v>
      </c>
      <c r="E267" s="41"/>
      <c r="F267" s="238" t="s">
        <v>364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87</v>
      </c>
    </row>
    <row r="268" s="13" customFormat="1">
      <c r="A268" s="13"/>
      <c r="B268" s="239"/>
      <c r="C268" s="240"/>
      <c r="D268" s="232" t="s">
        <v>138</v>
      </c>
      <c r="E268" s="241" t="s">
        <v>1</v>
      </c>
      <c r="F268" s="242" t="s">
        <v>365</v>
      </c>
      <c r="G268" s="240"/>
      <c r="H268" s="243">
        <v>15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138</v>
      </c>
      <c r="AU268" s="249" t="s">
        <v>87</v>
      </c>
      <c r="AV268" s="13" t="s">
        <v>87</v>
      </c>
      <c r="AW268" s="13" t="s">
        <v>34</v>
      </c>
      <c r="AX268" s="13" t="s">
        <v>85</v>
      </c>
      <c r="AY268" s="249" t="s">
        <v>125</v>
      </c>
    </row>
    <row r="269" s="2" customFormat="1" ht="16.5" customHeight="1">
      <c r="A269" s="39"/>
      <c r="B269" s="40"/>
      <c r="C269" s="219" t="s">
        <v>366</v>
      </c>
      <c r="D269" s="219" t="s">
        <v>127</v>
      </c>
      <c r="E269" s="220" t="s">
        <v>367</v>
      </c>
      <c r="F269" s="221" t="s">
        <v>368</v>
      </c>
      <c r="G269" s="222" t="s">
        <v>155</v>
      </c>
      <c r="H269" s="223">
        <v>15</v>
      </c>
      <c r="I269" s="224"/>
      <c r="J269" s="225">
        <f>ROUND(I269*H269,2)</f>
        <v>0</v>
      </c>
      <c r="K269" s="221" t="s">
        <v>131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132</v>
      </c>
      <c r="AT269" s="230" t="s">
        <v>127</v>
      </c>
      <c r="AU269" s="230" t="s">
        <v>87</v>
      </c>
      <c r="AY269" s="18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85</v>
      </c>
      <c r="BK269" s="231">
        <f>ROUND(I269*H269,2)</f>
        <v>0</v>
      </c>
      <c r="BL269" s="18" t="s">
        <v>132</v>
      </c>
      <c r="BM269" s="230" t="s">
        <v>369</v>
      </c>
    </row>
    <row r="270" s="2" customFormat="1">
      <c r="A270" s="39"/>
      <c r="B270" s="40"/>
      <c r="C270" s="41"/>
      <c r="D270" s="232" t="s">
        <v>134</v>
      </c>
      <c r="E270" s="41"/>
      <c r="F270" s="233" t="s">
        <v>370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87</v>
      </c>
    </row>
    <row r="271" s="2" customFormat="1">
      <c r="A271" s="39"/>
      <c r="B271" s="40"/>
      <c r="C271" s="41"/>
      <c r="D271" s="237" t="s">
        <v>136</v>
      </c>
      <c r="E271" s="41"/>
      <c r="F271" s="238" t="s">
        <v>371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87</v>
      </c>
    </row>
    <row r="272" s="13" customFormat="1">
      <c r="A272" s="13"/>
      <c r="B272" s="239"/>
      <c r="C272" s="240"/>
      <c r="D272" s="232" t="s">
        <v>138</v>
      </c>
      <c r="E272" s="241" t="s">
        <v>1</v>
      </c>
      <c r="F272" s="242" t="s">
        <v>372</v>
      </c>
      <c r="G272" s="240"/>
      <c r="H272" s="243">
        <v>15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138</v>
      </c>
      <c r="AU272" s="249" t="s">
        <v>87</v>
      </c>
      <c r="AV272" s="13" t="s">
        <v>87</v>
      </c>
      <c r="AW272" s="13" t="s">
        <v>34</v>
      </c>
      <c r="AX272" s="13" t="s">
        <v>85</v>
      </c>
      <c r="AY272" s="249" t="s">
        <v>125</v>
      </c>
    </row>
    <row r="273" s="12" customFormat="1" ht="22.8" customHeight="1">
      <c r="A273" s="12"/>
      <c r="B273" s="203"/>
      <c r="C273" s="204"/>
      <c r="D273" s="205" t="s">
        <v>76</v>
      </c>
      <c r="E273" s="217" t="s">
        <v>373</v>
      </c>
      <c r="F273" s="217" t="s">
        <v>374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SUM(P274:P303)</f>
        <v>0</v>
      </c>
      <c r="Q273" s="211"/>
      <c r="R273" s="212">
        <f>SUM(R274:R303)</f>
        <v>0</v>
      </c>
      <c r="S273" s="211"/>
      <c r="T273" s="213">
        <f>SUM(T274:T303)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85</v>
      </c>
      <c r="AT273" s="215" t="s">
        <v>76</v>
      </c>
      <c r="AU273" s="215" t="s">
        <v>85</v>
      </c>
      <c r="AY273" s="214" t="s">
        <v>125</v>
      </c>
      <c r="BK273" s="216">
        <f>SUM(BK274:BK303)</f>
        <v>0</v>
      </c>
    </row>
    <row r="274" s="2" customFormat="1" ht="16.5" customHeight="1">
      <c r="A274" s="39"/>
      <c r="B274" s="40"/>
      <c r="C274" s="219" t="s">
        <v>375</v>
      </c>
      <c r="D274" s="219" t="s">
        <v>127</v>
      </c>
      <c r="E274" s="220" t="s">
        <v>376</v>
      </c>
      <c r="F274" s="221" t="s">
        <v>377</v>
      </c>
      <c r="G274" s="222" t="s">
        <v>184</v>
      </c>
      <c r="H274" s="223">
        <v>6.343</v>
      </c>
      <c r="I274" s="224"/>
      <c r="J274" s="225">
        <f>ROUND(I274*H274,2)</f>
        <v>0</v>
      </c>
      <c r="K274" s="221" t="s">
        <v>131</v>
      </c>
      <c r="L274" s="45"/>
      <c r="M274" s="226" t="s">
        <v>1</v>
      </c>
      <c r="N274" s="227" t="s">
        <v>42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132</v>
      </c>
      <c r="AT274" s="230" t="s">
        <v>127</v>
      </c>
      <c r="AU274" s="230" t="s">
        <v>87</v>
      </c>
      <c r="AY274" s="18" t="s">
        <v>125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85</v>
      </c>
      <c r="BK274" s="231">
        <f>ROUND(I274*H274,2)</f>
        <v>0</v>
      </c>
      <c r="BL274" s="18" t="s">
        <v>132</v>
      </c>
      <c r="BM274" s="230" t="s">
        <v>378</v>
      </c>
    </row>
    <row r="275" s="2" customFormat="1">
      <c r="A275" s="39"/>
      <c r="B275" s="40"/>
      <c r="C275" s="41"/>
      <c r="D275" s="232" t="s">
        <v>134</v>
      </c>
      <c r="E275" s="41"/>
      <c r="F275" s="233" t="s">
        <v>379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87</v>
      </c>
    </row>
    <row r="276" s="2" customFormat="1">
      <c r="A276" s="39"/>
      <c r="B276" s="40"/>
      <c r="C276" s="41"/>
      <c r="D276" s="237" t="s">
        <v>136</v>
      </c>
      <c r="E276" s="41"/>
      <c r="F276" s="238" t="s">
        <v>380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87</v>
      </c>
    </row>
    <row r="277" s="15" customFormat="1">
      <c r="A277" s="15"/>
      <c r="B277" s="271"/>
      <c r="C277" s="272"/>
      <c r="D277" s="232" t="s">
        <v>138</v>
      </c>
      <c r="E277" s="273" t="s">
        <v>1</v>
      </c>
      <c r="F277" s="274" t="s">
        <v>381</v>
      </c>
      <c r="G277" s="272"/>
      <c r="H277" s="273" t="s">
        <v>1</v>
      </c>
      <c r="I277" s="275"/>
      <c r="J277" s="272"/>
      <c r="K277" s="272"/>
      <c r="L277" s="276"/>
      <c r="M277" s="277"/>
      <c r="N277" s="278"/>
      <c r="O277" s="278"/>
      <c r="P277" s="278"/>
      <c r="Q277" s="278"/>
      <c r="R277" s="278"/>
      <c r="S277" s="278"/>
      <c r="T277" s="27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0" t="s">
        <v>138</v>
      </c>
      <c r="AU277" s="280" t="s">
        <v>87</v>
      </c>
      <c r="AV277" s="15" t="s">
        <v>85</v>
      </c>
      <c r="AW277" s="15" t="s">
        <v>34</v>
      </c>
      <c r="AX277" s="15" t="s">
        <v>77</v>
      </c>
      <c r="AY277" s="280" t="s">
        <v>125</v>
      </c>
    </row>
    <row r="278" s="13" customFormat="1">
      <c r="A278" s="13"/>
      <c r="B278" s="239"/>
      <c r="C278" s="240"/>
      <c r="D278" s="232" t="s">
        <v>138</v>
      </c>
      <c r="E278" s="241" t="s">
        <v>1</v>
      </c>
      <c r="F278" s="242" t="s">
        <v>382</v>
      </c>
      <c r="G278" s="240"/>
      <c r="H278" s="243">
        <v>2.7749999999999999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138</v>
      </c>
      <c r="AU278" s="249" t="s">
        <v>87</v>
      </c>
      <c r="AV278" s="13" t="s">
        <v>87</v>
      </c>
      <c r="AW278" s="13" t="s">
        <v>34</v>
      </c>
      <c r="AX278" s="13" t="s">
        <v>77</v>
      </c>
      <c r="AY278" s="249" t="s">
        <v>125</v>
      </c>
    </row>
    <row r="279" s="13" customFormat="1">
      <c r="A279" s="13"/>
      <c r="B279" s="239"/>
      <c r="C279" s="240"/>
      <c r="D279" s="232" t="s">
        <v>138</v>
      </c>
      <c r="E279" s="241" t="s">
        <v>1</v>
      </c>
      <c r="F279" s="242" t="s">
        <v>383</v>
      </c>
      <c r="G279" s="240"/>
      <c r="H279" s="243">
        <v>0.66000000000000003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138</v>
      </c>
      <c r="AU279" s="249" t="s">
        <v>87</v>
      </c>
      <c r="AV279" s="13" t="s">
        <v>87</v>
      </c>
      <c r="AW279" s="13" t="s">
        <v>34</v>
      </c>
      <c r="AX279" s="13" t="s">
        <v>77</v>
      </c>
      <c r="AY279" s="249" t="s">
        <v>125</v>
      </c>
    </row>
    <row r="280" s="16" customFormat="1">
      <c r="A280" s="16"/>
      <c r="B280" s="281"/>
      <c r="C280" s="282"/>
      <c r="D280" s="232" t="s">
        <v>138</v>
      </c>
      <c r="E280" s="283" t="s">
        <v>1</v>
      </c>
      <c r="F280" s="284" t="s">
        <v>384</v>
      </c>
      <c r="G280" s="282"/>
      <c r="H280" s="285">
        <v>3.4350000000000001</v>
      </c>
      <c r="I280" s="286"/>
      <c r="J280" s="282"/>
      <c r="K280" s="282"/>
      <c r="L280" s="287"/>
      <c r="M280" s="288"/>
      <c r="N280" s="289"/>
      <c r="O280" s="289"/>
      <c r="P280" s="289"/>
      <c r="Q280" s="289"/>
      <c r="R280" s="289"/>
      <c r="S280" s="289"/>
      <c r="T280" s="290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91" t="s">
        <v>138</v>
      </c>
      <c r="AU280" s="291" t="s">
        <v>87</v>
      </c>
      <c r="AV280" s="16" t="s">
        <v>146</v>
      </c>
      <c r="AW280" s="16" t="s">
        <v>34</v>
      </c>
      <c r="AX280" s="16" t="s">
        <v>77</v>
      </c>
      <c r="AY280" s="291" t="s">
        <v>125</v>
      </c>
    </row>
    <row r="281" s="15" customFormat="1">
      <c r="A281" s="15"/>
      <c r="B281" s="271"/>
      <c r="C281" s="272"/>
      <c r="D281" s="232" t="s">
        <v>138</v>
      </c>
      <c r="E281" s="273" t="s">
        <v>1</v>
      </c>
      <c r="F281" s="274" t="s">
        <v>385</v>
      </c>
      <c r="G281" s="272"/>
      <c r="H281" s="273" t="s">
        <v>1</v>
      </c>
      <c r="I281" s="275"/>
      <c r="J281" s="272"/>
      <c r="K281" s="272"/>
      <c r="L281" s="276"/>
      <c r="M281" s="277"/>
      <c r="N281" s="278"/>
      <c r="O281" s="278"/>
      <c r="P281" s="278"/>
      <c r="Q281" s="278"/>
      <c r="R281" s="278"/>
      <c r="S281" s="278"/>
      <c r="T281" s="27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0" t="s">
        <v>138</v>
      </c>
      <c r="AU281" s="280" t="s">
        <v>87</v>
      </c>
      <c r="AV281" s="15" t="s">
        <v>85</v>
      </c>
      <c r="AW281" s="15" t="s">
        <v>34</v>
      </c>
      <c r="AX281" s="15" t="s">
        <v>77</v>
      </c>
      <c r="AY281" s="280" t="s">
        <v>125</v>
      </c>
    </row>
    <row r="282" s="13" customFormat="1">
      <c r="A282" s="13"/>
      <c r="B282" s="239"/>
      <c r="C282" s="240"/>
      <c r="D282" s="232" t="s">
        <v>138</v>
      </c>
      <c r="E282" s="241" t="s">
        <v>1</v>
      </c>
      <c r="F282" s="242" t="s">
        <v>386</v>
      </c>
      <c r="G282" s="240"/>
      <c r="H282" s="243">
        <v>1.8999999999999999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138</v>
      </c>
      <c r="AU282" s="249" t="s">
        <v>87</v>
      </c>
      <c r="AV282" s="13" t="s">
        <v>87</v>
      </c>
      <c r="AW282" s="13" t="s">
        <v>34</v>
      </c>
      <c r="AX282" s="13" t="s">
        <v>77</v>
      </c>
      <c r="AY282" s="249" t="s">
        <v>125</v>
      </c>
    </row>
    <row r="283" s="16" customFormat="1">
      <c r="A283" s="16"/>
      <c r="B283" s="281"/>
      <c r="C283" s="282"/>
      <c r="D283" s="232" t="s">
        <v>138</v>
      </c>
      <c r="E283" s="283" t="s">
        <v>1</v>
      </c>
      <c r="F283" s="284" t="s">
        <v>384</v>
      </c>
      <c r="G283" s="282"/>
      <c r="H283" s="285">
        <v>1.8999999999999999</v>
      </c>
      <c r="I283" s="286"/>
      <c r="J283" s="282"/>
      <c r="K283" s="282"/>
      <c r="L283" s="287"/>
      <c r="M283" s="288"/>
      <c r="N283" s="289"/>
      <c r="O283" s="289"/>
      <c r="P283" s="289"/>
      <c r="Q283" s="289"/>
      <c r="R283" s="289"/>
      <c r="S283" s="289"/>
      <c r="T283" s="290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91" t="s">
        <v>138</v>
      </c>
      <c r="AU283" s="291" t="s">
        <v>87</v>
      </c>
      <c r="AV283" s="16" t="s">
        <v>146</v>
      </c>
      <c r="AW283" s="16" t="s">
        <v>34</v>
      </c>
      <c r="AX283" s="16" t="s">
        <v>77</v>
      </c>
      <c r="AY283" s="291" t="s">
        <v>125</v>
      </c>
    </row>
    <row r="284" s="15" customFormat="1">
      <c r="A284" s="15"/>
      <c r="B284" s="271"/>
      <c r="C284" s="272"/>
      <c r="D284" s="232" t="s">
        <v>138</v>
      </c>
      <c r="E284" s="273" t="s">
        <v>1</v>
      </c>
      <c r="F284" s="274" t="s">
        <v>387</v>
      </c>
      <c r="G284" s="272"/>
      <c r="H284" s="273" t="s">
        <v>1</v>
      </c>
      <c r="I284" s="275"/>
      <c r="J284" s="272"/>
      <c r="K284" s="272"/>
      <c r="L284" s="276"/>
      <c r="M284" s="277"/>
      <c r="N284" s="278"/>
      <c r="O284" s="278"/>
      <c r="P284" s="278"/>
      <c r="Q284" s="278"/>
      <c r="R284" s="278"/>
      <c r="S284" s="278"/>
      <c r="T284" s="27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0" t="s">
        <v>138</v>
      </c>
      <c r="AU284" s="280" t="s">
        <v>87</v>
      </c>
      <c r="AV284" s="15" t="s">
        <v>85</v>
      </c>
      <c r="AW284" s="15" t="s">
        <v>34</v>
      </c>
      <c r="AX284" s="15" t="s">
        <v>77</v>
      </c>
      <c r="AY284" s="280" t="s">
        <v>125</v>
      </c>
    </row>
    <row r="285" s="13" customFormat="1">
      <c r="A285" s="13"/>
      <c r="B285" s="239"/>
      <c r="C285" s="240"/>
      <c r="D285" s="232" t="s">
        <v>138</v>
      </c>
      <c r="E285" s="241" t="s">
        <v>1</v>
      </c>
      <c r="F285" s="242" t="s">
        <v>388</v>
      </c>
      <c r="G285" s="240"/>
      <c r="H285" s="243">
        <v>1.008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138</v>
      </c>
      <c r="AU285" s="249" t="s">
        <v>87</v>
      </c>
      <c r="AV285" s="13" t="s">
        <v>87</v>
      </c>
      <c r="AW285" s="13" t="s">
        <v>34</v>
      </c>
      <c r="AX285" s="13" t="s">
        <v>77</v>
      </c>
      <c r="AY285" s="249" t="s">
        <v>125</v>
      </c>
    </row>
    <row r="286" s="16" customFormat="1">
      <c r="A286" s="16"/>
      <c r="B286" s="281"/>
      <c r="C286" s="282"/>
      <c r="D286" s="232" t="s">
        <v>138</v>
      </c>
      <c r="E286" s="283" t="s">
        <v>1</v>
      </c>
      <c r="F286" s="284" t="s">
        <v>384</v>
      </c>
      <c r="G286" s="282"/>
      <c r="H286" s="285">
        <v>1.008</v>
      </c>
      <c r="I286" s="286"/>
      <c r="J286" s="282"/>
      <c r="K286" s="282"/>
      <c r="L286" s="287"/>
      <c r="M286" s="288"/>
      <c r="N286" s="289"/>
      <c r="O286" s="289"/>
      <c r="P286" s="289"/>
      <c r="Q286" s="289"/>
      <c r="R286" s="289"/>
      <c r="S286" s="289"/>
      <c r="T286" s="290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91" t="s">
        <v>138</v>
      </c>
      <c r="AU286" s="291" t="s">
        <v>87</v>
      </c>
      <c r="AV286" s="16" t="s">
        <v>146</v>
      </c>
      <c r="AW286" s="16" t="s">
        <v>34</v>
      </c>
      <c r="AX286" s="16" t="s">
        <v>77</v>
      </c>
      <c r="AY286" s="291" t="s">
        <v>125</v>
      </c>
    </row>
    <row r="287" s="14" customFormat="1">
      <c r="A287" s="14"/>
      <c r="B287" s="250"/>
      <c r="C287" s="251"/>
      <c r="D287" s="232" t="s">
        <v>138</v>
      </c>
      <c r="E287" s="252" t="s">
        <v>1</v>
      </c>
      <c r="F287" s="253" t="s">
        <v>170</v>
      </c>
      <c r="G287" s="251"/>
      <c r="H287" s="254">
        <v>6.343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138</v>
      </c>
      <c r="AU287" s="260" t="s">
        <v>87</v>
      </c>
      <c r="AV287" s="14" t="s">
        <v>132</v>
      </c>
      <c r="AW287" s="14" t="s">
        <v>34</v>
      </c>
      <c r="AX287" s="14" t="s">
        <v>85</v>
      </c>
      <c r="AY287" s="260" t="s">
        <v>125</v>
      </c>
    </row>
    <row r="288" s="2" customFormat="1" ht="16.5" customHeight="1">
      <c r="A288" s="39"/>
      <c r="B288" s="40"/>
      <c r="C288" s="219" t="s">
        <v>389</v>
      </c>
      <c r="D288" s="219" t="s">
        <v>127</v>
      </c>
      <c r="E288" s="220" t="s">
        <v>390</v>
      </c>
      <c r="F288" s="221" t="s">
        <v>391</v>
      </c>
      <c r="G288" s="222" t="s">
        <v>184</v>
      </c>
      <c r="H288" s="223">
        <v>57.087000000000003</v>
      </c>
      <c r="I288" s="224"/>
      <c r="J288" s="225">
        <f>ROUND(I288*H288,2)</f>
        <v>0</v>
      </c>
      <c r="K288" s="221" t="s">
        <v>131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132</v>
      </c>
      <c r="AT288" s="230" t="s">
        <v>127</v>
      </c>
      <c r="AU288" s="230" t="s">
        <v>87</v>
      </c>
      <c r="AY288" s="18" t="s">
        <v>125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85</v>
      </c>
      <c r="BK288" s="231">
        <f>ROUND(I288*H288,2)</f>
        <v>0</v>
      </c>
      <c r="BL288" s="18" t="s">
        <v>132</v>
      </c>
      <c r="BM288" s="230" t="s">
        <v>392</v>
      </c>
    </row>
    <row r="289" s="2" customFormat="1">
      <c r="A289" s="39"/>
      <c r="B289" s="40"/>
      <c r="C289" s="41"/>
      <c r="D289" s="232" t="s">
        <v>134</v>
      </c>
      <c r="E289" s="41"/>
      <c r="F289" s="233" t="s">
        <v>393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134</v>
      </c>
      <c r="AU289" s="18" t="s">
        <v>87</v>
      </c>
    </row>
    <row r="290" s="2" customFormat="1">
      <c r="A290" s="39"/>
      <c r="B290" s="40"/>
      <c r="C290" s="41"/>
      <c r="D290" s="237" t="s">
        <v>136</v>
      </c>
      <c r="E290" s="41"/>
      <c r="F290" s="238" t="s">
        <v>394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136</v>
      </c>
      <c r="AU290" s="18" t="s">
        <v>87</v>
      </c>
    </row>
    <row r="291" s="13" customFormat="1">
      <c r="A291" s="13"/>
      <c r="B291" s="239"/>
      <c r="C291" s="240"/>
      <c r="D291" s="232" t="s">
        <v>138</v>
      </c>
      <c r="E291" s="241" t="s">
        <v>1</v>
      </c>
      <c r="F291" s="242" t="s">
        <v>395</v>
      </c>
      <c r="G291" s="240"/>
      <c r="H291" s="243">
        <v>57.087000000000003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138</v>
      </c>
      <c r="AU291" s="249" t="s">
        <v>87</v>
      </c>
      <c r="AV291" s="13" t="s">
        <v>87</v>
      </c>
      <c r="AW291" s="13" t="s">
        <v>34</v>
      </c>
      <c r="AX291" s="13" t="s">
        <v>85</v>
      </c>
      <c r="AY291" s="249" t="s">
        <v>125</v>
      </c>
    </row>
    <row r="292" s="2" customFormat="1" ht="24.15" customHeight="1">
      <c r="A292" s="39"/>
      <c r="B292" s="40"/>
      <c r="C292" s="219" t="s">
        <v>396</v>
      </c>
      <c r="D292" s="219" t="s">
        <v>127</v>
      </c>
      <c r="E292" s="220" t="s">
        <v>397</v>
      </c>
      <c r="F292" s="221" t="s">
        <v>398</v>
      </c>
      <c r="G292" s="222" t="s">
        <v>184</v>
      </c>
      <c r="H292" s="223">
        <v>3.4350000000000001</v>
      </c>
      <c r="I292" s="224"/>
      <c r="J292" s="225">
        <f>ROUND(I292*H292,2)</f>
        <v>0</v>
      </c>
      <c r="K292" s="221" t="s">
        <v>131</v>
      </c>
      <c r="L292" s="45"/>
      <c r="M292" s="226" t="s">
        <v>1</v>
      </c>
      <c r="N292" s="227" t="s">
        <v>42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132</v>
      </c>
      <c r="AT292" s="230" t="s">
        <v>127</v>
      </c>
      <c r="AU292" s="230" t="s">
        <v>87</v>
      </c>
      <c r="AY292" s="18" t="s">
        <v>125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85</v>
      </c>
      <c r="BK292" s="231">
        <f>ROUND(I292*H292,2)</f>
        <v>0</v>
      </c>
      <c r="BL292" s="18" t="s">
        <v>132</v>
      </c>
      <c r="BM292" s="230" t="s">
        <v>399</v>
      </c>
    </row>
    <row r="293" s="2" customFormat="1">
      <c r="A293" s="39"/>
      <c r="B293" s="40"/>
      <c r="C293" s="41"/>
      <c r="D293" s="232" t="s">
        <v>134</v>
      </c>
      <c r="E293" s="41"/>
      <c r="F293" s="233" t="s">
        <v>400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134</v>
      </c>
      <c r="AU293" s="18" t="s">
        <v>87</v>
      </c>
    </row>
    <row r="294" s="2" customFormat="1">
      <c r="A294" s="39"/>
      <c r="B294" s="40"/>
      <c r="C294" s="41"/>
      <c r="D294" s="237" t="s">
        <v>136</v>
      </c>
      <c r="E294" s="41"/>
      <c r="F294" s="238" t="s">
        <v>401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136</v>
      </c>
      <c r="AU294" s="18" t="s">
        <v>87</v>
      </c>
    </row>
    <row r="295" s="13" customFormat="1">
      <c r="A295" s="13"/>
      <c r="B295" s="239"/>
      <c r="C295" s="240"/>
      <c r="D295" s="232" t="s">
        <v>138</v>
      </c>
      <c r="E295" s="241" t="s">
        <v>1</v>
      </c>
      <c r="F295" s="242" t="s">
        <v>402</v>
      </c>
      <c r="G295" s="240"/>
      <c r="H295" s="243">
        <v>3.4350000000000001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138</v>
      </c>
      <c r="AU295" s="249" t="s">
        <v>87</v>
      </c>
      <c r="AV295" s="13" t="s">
        <v>87</v>
      </c>
      <c r="AW295" s="13" t="s">
        <v>34</v>
      </c>
      <c r="AX295" s="13" t="s">
        <v>85</v>
      </c>
      <c r="AY295" s="249" t="s">
        <v>125</v>
      </c>
    </row>
    <row r="296" s="2" customFormat="1" ht="24.15" customHeight="1">
      <c r="A296" s="39"/>
      <c r="B296" s="40"/>
      <c r="C296" s="219" t="s">
        <v>403</v>
      </c>
      <c r="D296" s="219" t="s">
        <v>127</v>
      </c>
      <c r="E296" s="220" t="s">
        <v>404</v>
      </c>
      <c r="F296" s="221" t="s">
        <v>186</v>
      </c>
      <c r="G296" s="222" t="s">
        <v>184</v>
      </c>
      <c r="H296" s="223">
        <v>1.8999999999999999</v>
      </c>
      <c r="I296" s="224"/>
      <c r="J296" s="225">
        <f>ROUND(I296*H296,2)</f>
        <v>0</v>
      </c>
      <c r="K296" s="221" t="s">
        <v>131</v>
      </c>
      <c r="L296" s="45"/>
      <c r="M296" s="226" t="s">
        <v>1</v>
      </c>
      <c r="N296" s="227" t="s">
        <v>42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132</v>
      </c>
      <c r="AT296" s="230" t="s">
        <v>127</v>
      </c>
      <c r="AU296" s="230" t="s">
        <v>87</v>
      </c>
      <c r="AY296" s="18" t="s">
        <v>125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85</v>
      </c>
      <c r="BK296" s="231">
        <f>ROUND(I296*H296,2)</f>
        <v>0</v>
      </c>
      <c r="BL296" s="18" t="s">
        <v>132</v>
      </c>
      <c r="BM296" s="230" t="s">
        <v>405</v>
      </c>
    </row>
    <row r="297" s="2" customFormat="1">
      <c r="A297" s="39"/>
      <c r="B297" s="40"/>
      <c r="C297" s="41"/>
      <c r="D297" s="232" t="s">
        <v>134</v>
      </c>
      <c r="E297" s="41"/>
      <c r="F297" s="233" t="s">
        <v>186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134</v>
      </c>
      <c r="AU297" s="18" t="s">
        <v>87</v>
      </c>
    </row>
    <row r="298" s="2" customFormat="1">
      <c r="A298" s="39"/>
      <c r="B298" s="40"/>
      <c r="C298" s="41"/>
      <c r="D298" s="237" t="s">
        <v>136</v>
      </c>
      <c r="E298" s="41"/>
      <c r="F298" s="238" t="s">
        <v>406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136</v>
      </c>
      <c r="AU298" s="18" t="s">
        <v>87</v>
      </c>
    </row>
    <row r="299" s="13" customFormat="1">
      <c r="A299" s="13"/>
      <c r="B299" s="239"/>
      <c r="C299" s="240"/>
      <c r="D299" s="232" t="s">
        <v>138</v>
      </c>
      <c r="E299" s="241" t="s">
        <v>1</v>
      </c>
      <c r="F299" s="242" t="s">
        <v>407</v>
      </c>
      <c r="G299" s="240"/>
      <c r="H299" s="243">
        <v>1.8999999999999999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138</v>
      </c>
      <c r="AU299" s="249" t="s">
        <v>87</v>
      </c>
      <c r="AV299" s="13" t="s">
        <v>87</v>
      </c>
      <c r="AW299" s="13" t="s">
        <v>34</v>
      </c>
      <c r="AX299" s="13" t="s">
        <v>85</v>
      </c>
      <c r="AY299" s="249" t="s">
        <v>125</v>
      </c>
    </row>
    <row r="300" s="2" customFormat="1" ht="24.15" customHeight="1">
      <c r="A300" s="39"/>
      <c r="B300" s="40"/>
      <c r="C300" s="219" t="s">
        <v>408</v>
      </c>
      <c r="D300" s="219" t="s">
        <v>127</v>
      </c>
      <c r="E300" s="220" t="s">
        <v>409</v>
      </c>
      <c r="F300" s="221" t="s">
        <v>410</v>
      </c>
      <c r="G300" s="222" t="s">
        <v>184</v>
      </c>
      <c r="H300" s="223">
        <v>1.008</v>
      </c>
      <c r="I300" s="224"/>
      <c r="J300" s="225">
        <f>ROUND(I300*H300,2)</f>
        <v>0</v>
      </c>
      <c r="K300" s="221" t="s">
        <v>131</v>
      </c>
      <c r="L300" s="45"/>
      <c r="M300" s="226" t="s">
        <v>1</v>
      </c>
      <c r="N300" s="227" t="s">
        <v>42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132</v>
      </c>
      <c r="AT300" s="230" t="s">
        <v>127</v>
      </c>
      <c r="AU300" s="230" t="s">
        <v>87</v>
      </c>
      <c r="AY300" s="18" t="s">
        <v>125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85</v>
      </c>
      <c r="BK300" s="231">
        <f>ROUND(I300*H300,2)</f>
        <v>0</v>
      </c>
      <c r="BL300" s="18" t="s">
        <v>132</v>
      </c>
      <c r="BM300" s="230" t="s">
        <v>411</v>
      </c>
    </row>
    <row r="301" s="2" customFormat="1">
      <c r="A301" s="39"/>
      <c r="B301" s="40"/>
      <c r="C301" s="41"/>
      <c r="D301" s="232" t="s">
        <v>134</v>
      </c>
      <c r="E301" s="41"/>
      <c r="F301" s="233" t="s">
        <v>410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134</v>
      </c>
      <c r="AU301" s="18" t="s">
        <v>87</v>
      </c>
    </row>
    <row r="302" s="2" customFormat="1">
      <c r="A302" s="39"/>
      <c r="B302" s="40"/>
      <c r="C302" s="41"/>
      <c r="D302" s="237" t="s">
        <v>136</v>
      </c>
      <c r="E302" s="41"/>
      <c r="F302" s="238" t="s">
        <v>412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136</v>
      </c>
      <c r="AU302" s="18" t="s">
        <v>87</v>
      </c>
    </row>
    <row r="303" s="13" customFormat="1">
      <c r="A303" s="13"/>
      <c r="B303" s="239"/>
      <c r="C303" s="240"/>
      <c r="D303" s="232" t="s">
        <v>138</v>
      </c>
      <c r="E303" s="241" t="s">
        <v>1</v>
      </c>
      <c r="F303" s="242" t="s">
        <v>413</v>
      </c>
      <c r="G303" s="240"/>
      <c r="H303" s="243">
        <v>1.008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138</v>
      </c>
      <c r="AU303" s="249" t="s">
        <v>87</v>
      </c>
      <c r="AV303" s="13" t="s">
        <v>87</v>
      </c>
      <c r="AW303" s="13" t="s">
        <v>34</v>
      </c>
      <c r="AX303" s="13" t="s">
        <v>85</v>
      </c>
      <c r="AY303" s="249" t="s">
        <v>125</v>
      </c>
    </row>
    <row r="304" s="12" customFormat="1" ht="22.8" customHeight="1">
      <c r="A304" s="12"/>
      <c r="B304" s="203"/>
      <c r="C304" s="204"/>
      <c r="D304" s="205" t="s">
        <v>76</v>
      </c>
      <c r="E304" s="217" t="s">
        <v>414</v>
      </c>
      <c r="F304" s="217" t="s">
        <v>415</v>
      </c>
      <c r="G304" s="204"/>
      <c r="H304" s="204"/>
      <c r="I304" s="207"/>
      <c r="J304" s="218">
        <f>BK304</f>
        <v>0</v>
      </c>
      <c r="K304" s="204"/>
      <c r="L304" s="209"/>
      <c r="M304" s="210"/>
      <c r="N304" s="211"/>
      <c r="O304" s="211"/>
      <c r="P304" s="212">
        <f>SUM(P305:P307)</f>
        <v>0</v>
      </c>
      <c r="Q304" s="211"/>
      <c r="R304" s="212">
        <f>SUM(R305:R307)</f>
        <v>0</v>
      </c>
      <c r="S304" s="211"/>
      <c r="T304" s="213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4" t="s">
        <v>85</v>
      </c>
      <c r="AT304" s="215" t="s">
        <v>76</v>
      </c>
      <c r="AU304" s="215" t="s">
        <v>85</v>
      </c>
      <c r="AY304" s="214" t="s">
        <v>125</v>
      </c>
      <c r="BK304" s="216">
        <f>SUM(BK305:BK307)</f>
        <v>0</v>
      </c>
    </row>
    <row r="305" s="2" customFormat="1" ht="21.75" customHeight="1">
      <c r="A305" s="39"/>
      <c r="B305" s="40"/>
      <c r="C305" s="219" t="s">
        <v>416</v>
      </c>
      <c r="D305" s="219" t="s">
        <v>127</v>
      </c>
      <c r="E305" s="220" t="s">
        <v>417</v>
      </c>
      <c r="F305" s="221" t="s">
        <v>418</v>
      </c>
      <c r="G305" s="222" t="s">
        <v>184</v>
      </c>
      <c r="H305" s="223">
        <v>64.308000000000007</v>
      </c>
      <c r="I305" s="224"/>
      <c r="J305" s="225">
        <f>ROUND(I305*H305,2)</f>
        <v>0</v>
      </c>
      <c r="K305" s="221" t="s">
        <v>131</v>
      </c>
      <c r="L305" s="45"/>
      <c r="M305" s="226" t="s">
        <v>1</v>
      </c>
      <c r="N305" s="227" t="s">
        <v>42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132</v>
      </c>
      <c r="AT305" s="230" t="s">
        <v>127</v>
      </c>
      <c r="AU305" s="230" t="s">
        <v>87</v>
      </c>
      <c r="AY305" s="18" t="s">
        <v>125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85</v>
      </c>
      <c r="BK305" s="231">
        <f>ROUND(I305*H305,2)</f>
        <v>0</v>
      </c>
      <c r="BL305" s="18" t="s">
        <v>132</v>
      </c>
      <c r="BM305" s="230" t="s">
        <v>419</v>
      </c>
    </row>
    <row r="306" s="2" customFormat="1">
      <c r="A306" s="39"/>
      <c r="B306" s="40"/>
      <c r="C306" s="41"/>
      <c r="D306" s="232" t="s">
        <v>134</v>
      </c>
      <c r="E306" s="41"/>
      <c r="F306" s="233" t="s">
        <v>420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87</v>
      </c>
    </row>
    <row r="307" s="2" customFormat="1">
      <c r="A307" s="39"/>
      <c r="B307" s="40"/>
      <c r="C307" s="41"/>
      <c r="D307" s="237" t="s">
        <v>136</v>
      </c>
      <c r="E307" s="41"/>
      <c r="F307" s="238" t="s">
        <v>421</v>
      </c>
      <c r="G307" s="41"/>
      <c r="H307" s="41"/>
      <c r="I307" s="234"/>
      <c r="J307" s="41"/>
      <c r="K307" s="41"/>
      <c r="L307" s="45"/>
      <c r="M307" s="292"/>
      <c r="N307" s="293"/>
      <c r="O307" s="294"/>
      <c r="P307" s="294"/>
      <c r="Q307" s="294"/>
      <c r="R307" s="294"/>
      <c r="S307" s="294"/>
      <c r="T307" s="295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87</v>
      </c>
    </row>
    <row r="308" s="2" customFormat="1" ht="6.96" customHeight="1">
      <c r="A308" s="39"/>
      <c r="B308" s="67"/>
      <c r="C308" s="68"/>
      <c r="D308" s="68"/>
      <c r="E308" s="68"/>
      <c r="F308" s="68"/>
      <c r="G308" s="68"/>
      <c r="H308" s="68"/>
      <c r="I308" s="68"/>
      <c r="J308" s="68"/>
      <c r="K308" s="68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MA9qjTEvY4vhH/5lxaDiJ2Big2coRWWeyDSnNXRG4fRq+evtQ0f+6CCK+npVMTFkXU4+GMdbnoAz4Kj/Xob9ng==" hashValue="4v+MtTdpRiEqPoFWYBljNWn/CjOMvTzroYU6w+qpDqVbECgrbcssL7IybO6GJvto+7sTN+Wy1bZnyf/FUSalWg==" algorithmName="SHA-512" password="CC35"/>
  <autoFilter ref="C121:K30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3_01/113106134"/>
    <hyperlink ref="F131" r:id="rId2" display="https://podminky.urs.cz/item/CS_URS_2023_01/113107142"/>
    <hyperlink ref="F135" r:id="rId3" display="https://podminky.urs.cz/item/CS_URS_2023_01/113107322"/>
    <hyperlink ref="F139" r:id="rId4" display="https://podminky.urs.cz/item/CS_URS_2023_01/113204111"/>
    <hyperlink ref="F143" r:id="rId5" display="https://podminky.urs.cz/item/CS_URS_2023_01/122251104"/>
    <hyperlink ref="F150" r:id="rId6" display="https://podminky.urs.cz/item/CS_URS_2023_01/162751117"/>
    <hyperlink ref="F158" r:id="rId7" display="https://podminky.urs.cz/item/CS_URS_2023_01/171201231"/>
    <hyperlink ref="F162" r:id="rId8" display="https://podminky.urs.cz/item/CS_URS_2023_01/171251201"/>
    <hyperlink ref="F166" r:id="rId9" display="https://podminky.urs.cz/item/CS_URS_2023_01/174151101"/>
    <hyperlink ref="F175" r:id="rId10" display="https://podminky.urs.cz/item/CS_URS_2023_01/181311103"/>
    <hyperlink ref="F179" r:id="rId11" display="https://podminky.urs.cz/item/CS_URS_2023_01/181411131"/>
    <hyperlink ref="F189" r:id="rId12" display="https://podminky.urs.cz/item/CS_URS_2023_01/181951112"/>
    <hyperlink ref="F194" r:id="rId13" display="https://podminky.urs.cz/item/CS_URS_2023_01/564851111"/>
    <hyperlink ref="F200" r:id="rId14" display="https://podminky.urs.cz/item/CS_URS_2023_01/564861111"/>
    <hyperlink ref="F204" r:id="rId15" display="https://podminky.urs.cz/item/CS_URS_2023_01/573191111"/>
    <hyperlink ref="F208" r:id="rId16" display="https://podminky.urs.cz/item/CS_URS_2023_01/565155111"/>
    <hyperlink ref="F212" r:id="rId17" display="https://podminky.urs.cz/item/CS_URS_2023_01/573211107"/>
    <hyperlink ref="F219" r:id="rId18" display="https://podminky.urs.cz/item/CS_URS_2023_01/596211110"/>
    <hyperlink ref="F230" r:id="rId19" display="https://podminky.urs.cz/item/CS_URS_2023_01/914111111"/>
    <hyperlink ref="F251" r:id="rId20" display="https://podminky.urs.cz/item/CS_URS_2023_01/914511112"/>
    <hyperlink ref="F258" r:id="rId21" display="https://podminky.urs.cz/item/CS_URS_2023_01/916231213"/>
    <hyperlink ref="F267" r:id="rId22" display="https://podminky.urs.cz/item/CS_URS_2023_01/919732221"/>
    <hyperlink ref="F271" r:id="rId23" display="https://podminky.urs.cz/item/CS_URS_2023_01/919735112"/>
    <hyperlink ref="F276" r:id="rId24" display="https://podminky.urs.cz/item/CS_URS_2023_01/997211511"/>
    <hyperlink ref="F290" r:id="rId25" display="https://podminky.urs.cz/item/CS_URS_2023_01/997211519"/>
    <hyperlink ref="F294" r:id="rId26" display="https://podminky.urs.cz/item/CS_URS_2023_01/997221861"/>
    <hyperlink ref="F298" r:id="rId27" display="https://podminky.urs.cz/item/CS_URS_2023_01/997221873"/>
    <hyperlink ref="F302" r:id="rId28" display="https://podminky.urs.cz/item/CS_URS_2023_01/997221875"/>
    <hyperlink ref="F307" r:id="rId29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rozšíření dopravního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ROUND((SUM(BE124:BE300)),  2)</f>
        <v>0</v>
      </c>
      <c r="G33" s="39"/>
      <c r="H33" s="39"/>
      <c r="I33" s="156">
        <v>0.20999999999999999</v>
      </c>
      <c r="J33" s="155">
        <f>ROUND(((SUM(BE124:BE300))*I33),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ROUND((SUM(BF124:BF300)),  2)</f>
        <v>0</v>
      </c>
      <c r="G34" s="39"/>
      <c r="H34" s="39"/>
      <c r="I34" s="156">
        <v>0.14999999999999999</v>
      </c>
      <c r="J34" s="155">
        <f>ROUND(((SUM(BF124:BF300))*I34),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ROUND((SUM(BG124:BG300)),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ROUND((SUM(BH124:BH300)),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ROUND((SUM(BI124:BI300)),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rozšíření dopravního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102 - Cvičná plocha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11. 5. 2023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hidden="1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J184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J212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J238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J269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0"/>
      <c r="C103" s="181"/>
      <c r="D103" s="182" t="s">
        <v>423</v>
      </c>
      <c r="E103" s="183"/>
      <c r="F103" s="183"/>
      <c r="G103" s="183"/>
      <c r="H103" s="183"/>
      <c r="I103" s="183"/>
      <c r="J103" s="184">
        <f>J273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6"/>
      <c r="C104" s="187"/>
      <c r="D104" s="188" t="s">
        <v>424</v>
      </c>
      <c r="E104" s="189"/>
      <c r="F104" s="189"/>
      <c r="G104" s="189"/>
      <c r="H104" s="189"/>
      <c r="I104" s="189"/>
      <c r="J104" s="190">
        <f>J274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Břeclav - rozšíření dopravního hřiště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102 - Cvičná plocha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Břeclav</v>
      </c>
      <c r="G118" s="41"/>
      <c r="H118" s="41"/>
      <c r="I118" s="33" t="s">
        <v>24</v>
      </c>
      <c r="J118" s="80" t="str">
        <f>IF(J12="","",J12)</f>
        <v>11. 5. 2023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26</v>
      </c>
      <c r="D120" s="41"/>
      <c r="E120" s="41"/>
      <c r="F120" s="28" t="str">
        <f>E15</f>
        <v>Město Břeclav</v>
      </c>
      <c r="G120" s="41"/>
      <c r="H120" s="41"/>
      <c r="I120" s="33" t="s">
        <v>32</v>
      </c>
      <c r="J120" s="37" t="str">
        <f>E21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Bořek Zvědělík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111</v>
      </c>
      <c r="D123" s="195" t="s">
        <v>62</v>
      </c>
      <c r="E123" s="195" t="s">
        <v>58</v>
      </c>
      <c r="F123" s="195" t="s">
        <v>59</v>
      </c>
      <c r="G123" s="195" t="s">
        <v>112</v>
      </c>
      <c r="H123" s="195" t="s">
        <v>113</v>
      </c>
      <c r="I123" s="195" t="s">
        <v>114</v>
      </c>
      <c r="J123" s="195" t="s">
        <v>101</v>
      </c>
      <c r="K123" s="196" t="s">
        <v>115</v>
      </c>
      <c r="L123" s="197"/>
      <c r="M123" s="101" t="s">
        <v>1</v>
      </c>
      <c r="N123" s="102" t="s">
        <v>41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P125+P273</f>
        <v>0</v>
      </c>
      <c r="Q124" s="105"/>
      <c r="R124" s="200">
        <f>R125+R273</f>
        <v>37.311150000000005</v>
      </c>
      <c r="S124" s="105"/>
      <c r="T124" s="201">
        <f>T125+T273</f>
        <v>8.6519999999999992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103</v>
      </c>
      <c r="BK124" s="202">
        <f>BK125+BK273</f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123</v>
      </c>
      <c r="F125" s="206" t="s">
        <v>124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P126+P184+P212+P238+P269</f>
        <v>0</v>
      </c>
      <c r="Q125" s="211"/>
      <c r="R125" s="212">
        <f>R126+R184+R212+R238+R269</f>
        <v>37.299390000000002</v>
      </c>
      <c r="S125" s="211"/>
      <c r="T125" s="213">
        <f>T126+T184+T212+T238+T269</f>
        <v>8.6519999999999992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125</v>
      </c>
      <c r="BK125" s="216">
        <f>BK126+BK184+BK212+BK238+BK269</f>
        <v>0</v>
      </c>
    </row>
    <row r="126" s="12" customFormat="1" ht="22.8" customHeight="1">
      <c r="A126" s="12"/>
      <c r="B126" s="203"/>
      <c r="C126" s="204"/>
      <c r="D126" s="205" t="s">
        <v>76</v>
      </c>
      <c r="E126" s="217" t="s">
        <v>85</v>
      </c>
      <c r="F126" s="217" t="s">
        <v>126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SUM(P127:P183)</f>
        <v>0</v>
      </c>
      <c r="Q126" s="211"/>
      <c r="R126" s="212">
        <f>SUM(R127:R183)</f>
        <v>14.04351</v>
      </c>
      <c r="S126" s="211"/>
      <c r="T126" s="213">
        <f>SUM(T127:T183)</f>
        <v>8.6519999999999992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85</v>
      </c>
      <c r="AY126" s="214" t="s">
        <v>125</v>
      </c>
      <c r="BK126" s="216">
        <f>SUM(BK127:BK183)</f>
        <v>0</v>
      </c>
    </row>
    <row r="127" s="2" customFormat="1" ht="16.5" customHeight="1">
      <c r="A127" s="39"/>
      <c r="B127" s="40"/>
      <c r="C127" s="219" t="s">
        <v>85</v>
      </c>
      <c r="D127" s="219" t="s">
        <v>127</v>
      </c>
      <c r="E127" s="220" t="s">
        <v>140</v>
      </c>
      <c r="F127" s="221" t="s">
        <v>141</v>
      </c>
      <c r="G127" s="222" t="s">
        <v>130</v>
      </c>
      <c r="H127" s="223">
        <v>3.6000000000000001</v>
      </c>
      <c r="I127" s="224"/>
      <c r="J127" s="225">
        <f>ROUND(I127*H127,2)</f>
        <v>0</v>
      </c>
      <c r="K127" s="221" t="s">
        <v>131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0.22</v>
      </c>
      <c r="T127" s="229">
        <f>S127*H127</f>
        <v>0.79200000000000004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132</v>
      </c>
      <c r="AT127" s="230" t="s">
        <v>127</v>
      </c>
      <c r="AU127" s="230" t="s">
        <v>87</v>
      </c>
      <c r="AY127" s="18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132</v>
      </c>
      <c r="BM127" s="230" t="s">
        <v>425</v>
      </c>
    </row>
    <row r="128" s="2" customFormat="1">
      <c r="A128" s="39"/>
      <c r="B128" s="40"/>
      <c r="C128" s="41"/>
      <c r="D128" s="232" t="s">
        <v>134</v>
      </c>
      <c r="E128" s="41"/>
      <c r="F128" s="233" t="s">
        <v>143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87</v>
      </c>
    </row>
    <row r="129" s="2" customFormat="1">
      <c r="A129" s="39"/>
      <c r="B129" s="40"/>
      <c r="C129" s="41"/>
      <c r="D129" s="237" t="s">
        <v>136</v>
      </c>
      <c r="E129" s="41"/>
      <c r="F129" s="238" t="s">
        <v>144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87</v>
      </c>
    </row>
    <row r="130" s="13" customFormat="1">
      <c r="A130" s="13"/>
      <c r="B130" s="239"/>
      <c r="C130" s="240"/>
      <c r="D130" s="232" t="s">
        <v>138</v>
      </c>
      <c r="E130" s="241" t="s">
        <v>1</v>
      </c>
      <c r="F130" s="242" t="s">
        <v>426</v>
      </c>
      <c r="G130" s="240"/>
      <c r="H130" s="243">
        <v>3.6000000000000001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138</v>
      </c>
      <c r="AU130" s="249" t="s">
        <v>87</v>
      </c>
      <c r="AV130" s="13" t="s">
        <v>87</v>
      </c>
      <c r="AW130" s="13" t="s">
        <v>34</v>
      </c>
      <c r="AX130" s="13" t="s">
        <v>85</v>
      </c>
      <c r="AY130" s="249" t="s">
        <v>125</v>
      </c>
    </row>
    <row r="131" s="2" customFormat="1" ht="16.5" customHeight="1">
      <c r="A131" s="39"/>
      <c r="B131" s="40"/>
      <c r="C131" s="219" t="s">
        <v>87</v>
      </c>
      <c r="D131" s="219" t="s">
        <v>127</v>
      </c>
      <c r="E131" s="220" t="s">
        <v>427</v>
      </c>
      <c r="F131" s="221" t="s">
        <v>428</v>
      </c>
      <c r="G131" s="222" t="s">
        <v>130</v>
      </c>
      <c r="H131" s="223">
        <v>6</v>
      </c>
      <c r="I131" s="224"/>
      <c r="J131" s="225">
        <f>ROUND(I131*H131,2)</f>
        <v>0</v>
      </c>
      <c r="K131" s="221" t="s">
        <v>131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2.6400000000000001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132</v>
      </c>
      <c r="AT131" s="230" t="s">
        <v>127</v>
      </c>
      <c r="AU131" s="230" t="s">
        <v>87</v>
      </c>
      <c r="AY131" s="18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132</v>
      </c>
      <c r="BM131" s="230" t="s">
        <v>429</v>
      </c>
    </row>
    <row r="132" s="2" customFormat="1">
      <c r="A132" s="39"/>
      <c r="B132" s="40"/>
      <c r="C132" s="41"/>
      <c r="D132" s="232" t="s">
        <v>134</v>
      </c>
      <c r="E132" s="41"/>
      <c r="F132" s="233" t="s">
        <v>430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134</v>
      </c>
      <c r="AU132" s="18" t="s">
        <v>87</v>
      </c>
    </row>
    <row r="133" s="2" customFormat="1">
      <c r="A133" s="39"/>
      <c r="B133" s="40"/>
      <c r="C133" s="41"/>
      <c r="D133" s="237" t="s">
        <v>136</v>
      </c>
      <c r="E133" s="41"/>
      <c r="F133" s="238" t="s">
        <v>431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87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432</v>
      </c>
      <c r="G134" s="240"/>
      <c r="H134" s="243">
        <v>6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125</v>
      </c>
    </row>
    <row r="135" s="2" customFormat="1" ht="16.5" customHeight="1">
      <c r="A135" s="39"/>
      <c r="B135" s="40"/>
      <c r="C135" s="219" t="s">
        <v>146</v>
      </c>
      <c r="D135" s="219" t="s">
        <v>127</v>
      </c>
      <c r="E135" s="220" t="s">
        <v>433</v>
      </c>
      <c r="F135" s="221" t="s">
        <v>434</v>
      </c>
      <c r="G135" s="222" t="s">
        <v>155</v>
      </c>
      <c r="H135" s="223">
        <v>12</v>
      </c>
      <c r="I135" s="224"/>
      <c r="J135" s="225">
        <f>ROUND(I135*H135,2)</f>
        <v>0</v>
      </c>
      <c r="K135" s="221" t="s">
        <v>131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0.20499999999999999</v>
      </c>
      <c r="T135" s="229">
        <f>S135*H135</f>
        <v>2.46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132</v>
      </c>
      <c r="AT135" s="230" t="s">
        <v>127</v>
      </c>
      <c r="AU135" s="230" t="s">
        <v>87</v>
      </c>
      <c r="AY135" s="18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132</v>
      </c>
      <c r="BM135" s="230" t="s">
        <v>435</v>
      </c>
    </row>
    <row r="136" s="2" customFormat="1">
      <c r="A136" s="39"/>
      <c r="B136" s="40"/>
      <c r="C136" s="41"/>
      <c r="D136" s="232" t="s">
        <v>134</v>
      </c>
      <c r="E136" s="41"/>
      <c r="F136" s="233" t="s">
        <v>436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87</v>
      </c>
    </row>
    <row r="137" s="2" customFormat="1">
      <c r="A137" s="39"/>
      <c r="B137" s="40"/>
      <c r="C137" s="41"/>
      <c r="D137" s="237" t="s">
        <v>136</v>
      </c>
      <c r="E137" s="41"/>
      <c r="F137" s="238" t="s">
        <v>437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87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438</v>
      </c>
      <c r="G138" s="240"/>
      <c r="H138" s="243">
        <v>12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125</v>
      </c>
    </row>
    <row r="139" s="2" customFormat="1" ht="16.5" customHeight="1">
      <c r="A139" s="39"/>
      <c r="B139" s="40"/>
      <c r="C139" s="219" t="s">
        <v>132</v>
      </c>
      <c r="D139" s="219" t="s">
        <v>127</v>
      </c>
      <c r="E139" s="220" t="s">
        <v>439</v>
      </c>
      <c r="F139" s="221" t="s">
        <v>440</v>
      </c>
      <c r="G139" s="222" t="s">
        <v>155</v>
      </c>
      <c r="H139" s="223">
        <v>24</v>
      </c>
      <c r="I139" s="224"/>
      <c r="J139" s="225">
        <f>ROUND(I139*H139,2)</f>
        <v>0</v>
      </c>
      <c r="K139" s="221" t="s">
        <v>131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0.11500000000000001</v>
      </c>
      <c r="T139" s="229">
        <f>S139*H139</f>
        <v>2.7600000000000002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132</v>
      </c>
      <c r="AT139" s="230" t="s">
        <v>127</v>
      </c>
      <c r="AU139" s="230" t="s">
        <v>87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132</v>
      </c>
      <c r="BM139" s="230" t="s">
        <v>441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442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87</v>
      </c>
    </row>
    <row r="141" s="2" customFormat="1">
      <c r="A141" s="39"/>
      <c r="B141" s="40"/>
      <c r="C141" s="41"/>
      <c r="D141" s="237" t="s">
        <v>136</v>
      </c>
      <c r="E141" s="41"/>
      <c r="F141" s="238" t="s">
        <v>443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87</v>
      </c>
    </row>
    <row r="142" s="13" customFormat="1">
      <c r="A142" s="13"/>
      <c r="B142" s="239"/>
      <c r="C142" s="240"/>
      <c r="D142" s="232" t="s">
        <v>138</v>
      </c>
      <c r="E142" s="241" t="s">
        <v>1</v>
      </c>
      <c r="F142" s="242" t="s">
        <v>444</v>
      </c>
      <c r="G142" s="240"/>
      <c r="H142" s="243">
        <v>24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138</v>
      </c>
      <c r="AU142" s="249" t="s">
        <v>87</v>
      </c>
      <c r="AV142" s="13" t="s">
        <v>87</v>
      </c>
      <c r="AW142" s="13" t="s">
        <v>34</v>
      </c>
      <c r="AX142" s="13" t="s">
        <v>85</v>
      </c>
      <c r="AY142" s="249" t="s">
        <v>125</v>
      </c>
    </row>
    <row r="143" s="2" customFormat="1" ht="21.75" customHeight="1">
      <c r="A143" s="39"/>
      <c r="B143" s="40"/>
      <c r="C143" s="219" t="s">
        <v>160</v>
      </c>
      <c r="D143" s="219" t="s">
        <v>127</v>
      </c>
      <c r="E143" s="220" t="s">
        <v>445</v>
      </c>
      <c r="F143" s="221" t="s">
        <v>446</v>
      </c>
      <c r="G143" s="222" t="s">
        <v>163</v>
      </c>
      <c r="H143" s="223">
        <v>256.68000000000001</v>
      </c>
      <c r="I143" s="224"/>
      <c r="J143" s="225">
        <f>ROUND(I143*H143,2)</f>
        <v>0</v>
      </c>
      <c r="K143" s="221" t="s">
        <v>131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132</v>
      </c>
      <c r="AT143" s="230" t="s">
        <v>127</v>
      </c>
      <c r="AU143" s="230" t="s">
        <v>87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132</v>
      </c>
      <c r="BM143" s="230" t="s">
        <v>447</v>
      </c>
    </row>
    <row r="144" s="2" customFormat="1">
      <c r="A144" s="39"/>
      <c r="B144" s="40"/>
      <c r="C144" s="41"/>
      <c r="D144" s="232" t="s">
        <v>134</v>
      </c>
      <c r="E144" s="41"/>
      <c r="F144" s="233" t="s">
        <v>448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87</v>
      </c>
    </row>
    <row r="145" s="2" customFormat="1">
      <c r="A145" s="39"/>
      <c r="B145" s="40"/>
      <c r="C145" s="41"/>
      <c r="D145" s="237" t="s">
        <v>136</v>
      </c>
      <c r="E145" s="41"/>
      <c r="F145" s="238" t="s">
        <v>449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87</v>
      </c>
    </row>
    <row r="146" s="13" customFormat="1">
      <c r="A146" s="13"/>
      <c r="B146" s="239"/>
      <c r="C146" s="240"/>
      <c r="D146" s="232" t="s">
        <v>138</v>
      </c>
      <c r="E146" s="241" t="s">
        <v>1</v>
      </c>
      <c r="F146" s="242" t="s">
        <v>450</v>
      </c>
      <c r="G146" s="240"/>
      <c r="H146" s="243">
        <v>256.68000000000001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138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125</v>
      </c>
    </row>
    <row r="147" s="2" customFormat="1" ht="21.75" customHeight="1">
      <c r="A147" s="39"/>
      <c r="B147" s="40"/>
      <c r="C147" s="219" t="s">
        <v>171</v>
      </c>
      <c r="D147" s="219" t="s">
        <v>127</v>
      </c>
      <c r="E147" s="220" t="s">
        <v>172</v>
      </c>
      <c r="F147" s="221" t="s">
        <v>173</v>
      </c>
      <c r="G147" s="222" t="s">
        <v>163</v>
      </c>
      <c r="H147" s="223">
        <v>242.44</v>
      </c>
      <c r="I147" s="224"/>
      <c r="J147" s="225">
        <f>ROUND(I147*H147,2)</f>
        <v>0</v>
      </c>
      <c r="K147" s="221" t="s">
        <v>131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127</v>
      </c>
      <c r="AU147" s="230" t="s">
        <v>87</v>
      </c>
      <c r="AY147" s="18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132</v>
      </c>
      <c r="BM147" s="230" t="s">
        <v>451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175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87</v>
      </c>
    </row>
    <row r="149" s="2" customFormat="1">
      <c r="A149" s="39"/>
      <c r="B149" s="40"/>
      <c r="C149" s="41"/>
      <c r="D149" s="237" t="s">
        <v>136</v>
      </c>
      <c r="E149" s="41"/>
      <c r="F149" s="238" t="s">
        <v>176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87</v>
      </c>
    </row>
    <row r="150" s="13" customFormat="1">
      <c r="A150" s="13"/>
      <c r="B150" s="239"/>
      <c r="C150" s="240"/>
      <c r="D150" s="232" t="s">
        <v>138</v>
      </c>
      <c r="E150" s="241" t="s">
        <v>1</v>
      </c>
      <c r="F150" s="242" t="s">
        <v>452</v>
      </c>
      <c r="G150" s="240"/>
      <c r="H150" s="243">
        <v>256.68000000000001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138</v>
      </c>
      <c r="AU150" s="249" t="s">
        <v>87</v>
      </c>
      <c r="AV150" s="13" t="s">
        <v>87</v>
      </c>
      <c r="AW150" s="13" t="s">
        <v>34</v>
      </c>
      <c r="AX150" s="13" t="s">
        <v>77</v>
      </c>
      <c r="AY150" s="249" t="s">
        <v>125</v>
      </c>
    </row>
    <row r="151" s="13" customFormat="1">
      <c r="A151" s="13"/>
      <c r="B151" s="239"/>
      <c r="C151" s="240"/>
      <c r="D151" s="232" t="s">
        <v>138</v>
      </c>
      <c r="E151" s="241" t="s">
        <v>1</v>
      </c>
      <c r="F151" s="242" t="s">
        <v>453</v>
      </c>
      <c r="G151" s="240"/>
      <c r="H151" s="243">
        <v>0.95999999999999996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138</v>
      </c>
      <c r="AU151" s="249" t="s">
        <v>87</v>
      </c>
      <c r="AV151" s="13" t="s">
        <v>87</v>
      </c>
      <c r="AW151" s="13" t="s">
        <v>34</v>
      </c>
      <c r="AX151" s="13" t="s">
        <v>77</v>
      </c>
      <c r="AY151" s="249" t="s">
        <v>125</v>
      </c>
    </row>
    <row r="152" s="13" customFormat="1">
      <c r="A152" s="13"/>
      <c r="B152" s="239"/>
      <c r="C152" s="240"/>
      <c r="D152" s="232" t="s">
        <v>138</v>
      </c>
      <c r="E152" s="241" t="s">
        <v>1</v>
      </c>
      <c r="F152" s="242" t="s">
        <v>454</v>
      </c>
      <c r="G152" s="240"/>
      <c r="H152" s="243">
        <v>-15.199999999999999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138</v>
      </c>
      <c r="AU152" s="249" t="s">
        <v>87</v>
      </c>
      <c r="AV152" s="13" t="s">
        <v>87</v>
      </c>
      <c r="AW152" s="13" t="s">
        <v>34</v>
      </c>
      <c r="AX152" s="13" t="s">
        <v>77</v>
      </c>
      <c r="AY152" s="249" t="s">
        <v>125</v>
      </c>
    </row>
    <row r="153" s="14" customFormat="1">
      <c r="A153" s="14"/>
      <c r="B153" s="250"/>
      <c r="C153" s="251"/>
      <c r="D153" s="232" t="s">
        <v>138</v>
      </c>
      <c r="E153" s="252" t="s">
        <v>1</v>
      </c>
      <c r="F153" s="253" t="s">
        <v>170</v>
      </c>
      <c r="G153" s="251"/>
      <c r="H153" s="254">
        <v>242.44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138</v>
      </c>
      <c r="AU153" s="260" t="s">
        <v>87</v>
      </c>
      <c r="AV153" s="14" t="s">
        <v>132</v>
      </c>
      <c r="AW153" s="14" t="s">
        <v>34</v>
      </c>
      <c r="AX153" s="14" t="s">
        <v>85</v>
      </c>
      <c r="AY153" s="260" t="s">
        <v>125</v>
      </c>
    </row>
    <row r="154" s="2" customFormat="1" ht="16.5" customHeight="1">
      <c r="A154" s="39"/>
      <c r="B154" s="40"/>
      <c r="C154" s="219" t="s">
        <v>181</v>
      </c>
      <c r="D154" s="219" t="s">
        <v>127</v>
      </c>
      <c r="E154" s="220" t="s">
        <v>182</v>
      </c>
      <c r="F154" s="221" t="s">
        <v>183</v>
      </c>
      <c r="G154" s="222" t="s">
        <v>184</v>
      </c>
      <c r="H154" s="223">
        <v>436.392</v>
      </c>
      <c r="I154" s="224"/>
      <c r="J154" s="225">
        <f>ROUND(I154*H154,2)</f>
        <v>0</v>
      </c>
      <c r="K154" s="221" t="s">
        <v>131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132</v>
      </c>
      <c r="AT154" s="230" t="s">
        <v>127</v>
      </c>
      <c r="AU154" s="230" t="s">
        <v>87</v>
      </c>
      <c r="AY154" s="18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132</v>
      </c>
      <c r="BM154" s="230" t="s">
        <v>455</v>
      </c>
    </row>
    <row r="155" s="2" customFormat="1">
      <c r="A155" s="39"/>
      <c r="B155" s="40"/>
      <c r="C155" s="41"/>
      <c r="D155" s="232" t="s">
        <v>134</v>
      </c>
      <c r="E155" s="41"/>
      <c r="F155" s="233" t="s">
        <v>186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87</v>
      </c>
    </row>
    <row r="156" s="2" customFormat="1">
      <c r="A156" s="39"/>
      <c r="B156" s="40"/>
      <c r="C156" s="41"/>
      <c r="D156" s="237" t="s">
        <v>136</v>
      </c>
      <c r="E156" s="41"/>
      <c r="F156" s="238" t="s">
        <v>187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87</v>
      </c>
    </row>
    <row r="157" s="13" customFormat="1">
      <c r="A157" s="13"/>
      <c r="B157" s="239"/>
      <c r="C157" s="240"/>
      <c r="D157" s="232" t="s">
        <v>138</v>
      </c>
      <c r="E157" s="241" t="s">
        <v>1</v>
      </c>
      <c r="F157" s="242" t="s">
        <v>456</v>
      </c>
      <c r="G157" s="240"/>
      <c r="H157" s="243">
        <v>436.392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138</v>
      </c>
      <c r="AU157" s="249" t="s">
        <v>87</v>
      </c>
      <c r="AV157" s="13" t="s">
        <v>87</v>
      </c>
      <c r="AW157" s="13" t="s">
        <v>34</v>
      </c>
      <c r="AX157" s="13" t="s">
        <v>85</v>
      </c>
      <c r="AY157" s="249" t="s">
        <v>125</v>
      </c>
    </row>
    <row r="158" s="2" customFormat="1" ht="16.5" customHeight="1">
      <c r="A158" s="39"/>
      <c r="B158" s="40"/>
      <c r="C158" s="219" t="s">
        <v>189</v>
      </c>
      <c r="D158" s="219" t="s">
        <v>127</v>
      </c>
      <c r="E158" s="220" t="s">
        <v>190</v>
      </c>
      <c r="F158" s="221" t="s">
        <v>191</v>
      </c>
      <c r="G158" s="222" t="s">
        <v>163</v>
      </c>
      <c r="H158" s="223">
        <v>242.44</v>
      </c>
      <c r="I158" s="224"/>
      <c r="J158" s="225">
        <f>ROUND(I158*H158,2)</f>
        <v>0</v>
      </c>
      <c r="K158" s="221" t="s">
        <v>131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132</v>
      </c>
      <c r="AT158" s="230" t="s">
        <v>127</v>
      </c>
      <c r="AU158" s="230" t="s">
        <v>87</v>
      </c>
      <c r="AY158" s="18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132</v>
      </c>
      <c r="BM158" s="230" t="s">
        <v>457</v>
      </c>
    </row>
    <row r="159" s="2" customFormat="1">
      <c r="A159" s="39"/>
      <c r="B159" s="40"/>
      <c r="C159" s="41"/>
      <c r="D159" s="232" t="s">
        <v>134</v>
      </c>
      <c r="E159" s="41"/>
      <c r="F159" s="233" t="s">
        <v>193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87</v>
      </c>
    </row>
    <row r="160" s="2" customFormat="1">
      <c r="A160" s="39"/>
      <c r="B160" s="40"/>
      <c r="C160" s="41"/>
      <c r="D160" s="237" t="s">
        <v>136</v>
      </c>
      <c r="E160" s="41"/>
      <c r="F160" s="238" t="s">
        <v>194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87</v>
      </c>
    </row>
    <row r="161" s="13" customFormat="1">
      <c r="A161" s="13"/>
      <c r="B161" s="239"/>
      <c r="C161" s="240"/>
      <c r="D161" s="232" t="s">
        <v>138</v>
      </c>
      <c r="E161" s="241" t="s">
        <v>1</v>
      </c>
      <c r="F161" s="242" t="s">
        <v>458</v>
      </c>
      <c r="G161" s="240"/>
      <c r="H161" s="243">
        <v>242.44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138</v>
      </c>
      <c r="AU161" s="249" t="s">
        <v>87</v>
      </c>
      <c r="AV161" s="13" t="s">
        <v>87</v>
      </c>
      <c r="AW161" s="13" t="s">
        <v>34</v>
      </c>
      <c r="AX161" s="13" t="s">
        <v>85</v>
      </c>
      <c r="AY161" s="249" t="s">
        <v>125</v>
      </c>
    </row>
    <row r="162" s="2" customFormat="1" ht="16.5" customHeight="1">
      <c r="A162" s="39"/>
      <c r="B162" s="40"/>
      <c r="C162" s="219" t="s">
        <v>196</v>
      </c>
      <c r="D162" s="219" t="s">
        <v>127</v>
      </c>
      <c r="E162" s="220" t="s">
        <v>197</v>
      </c>
      <c r="F162" s="221" t="s">
        <v>198</v>
      </c>
      <c r="G162" s="222" t="s">
        <v>163</v>
      </c>
      <c r="H162" s="223">
        <v>15.199999999999999</v>
      </c>
      <c r="I162" s="224"/>
      <c r="J162" s="225">
        <f>ROUND(I162*H162,2)</f>
        <v>0</v>
      </c>
      <c r="K162" s="221" t="s">
        <v>131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132</v>
      </c>
      <c r="AT162" s="230" t="s">
        <v>127</v>
      </c>
      <c r="AU162" s="230" t="s">
        <v>87</v>
      </c>
      <c r="AY162" s="18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85</v>
      </c>
      <c r="BK162" s="231">
        <f>ROUND(I162*H162,2)</f>
        <v>0</v>
      </c>
      <c r="BL162" s="18" t="s">
        <v>132</v>
      </c>
      <c r="BM162" s="230" t="s">
        <v>459</v>
      </c>
    </row>
    <row r="163" s="2" customFormat="1">
      <c r="A163" s="39"/>
      <c r="B163" s="40"/>
      <c r="C163" s="41"/>
      <c r="D163" s="232" t="s">
        <v>134</v>
      </c>
      <c r="E163" s="41"/>
      <c r="F163" s="233" t="s">
        <v>200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87</v>
      </c>
    </row>
    <row r="164" s="2" customFormat="1">
      <c r="A164" s="39"/>
      <c r="B164" s="40"/>
      <c r="C164" s="41"/>
      <c r="D164" s="237" t="s">
        <v>136</v>
      </c>
      <c r="E164" s="41"/>
      <c r="F164" s="238" t="s">
        <v>201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87</v>
      </c>
    </row>
    <row r="165" s="13" customFormat="1">
      <c r="A165" s="13"/>
      <c r="B165" s="239"/>
      <c r="C165" s="240"/>
      <c r="D165" s="232" t="s">
        <v>138</v>
      </c>
      <c r="E165" s="241" t="s">
        <v>1</v>
      </c>
      <c r="F165" s="242" t="s">
        <v>460</v>
      </c>
      <c r="G165" s="240"/>
      <c r="H165" s="243">
        <v>15.199999999999999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138</v>
      </c>
      <c r="AU165" s="249" t="s">
        <v>87</v>
      </c>
      <c r="AV165" s="13" t="s">
        <v>87</v>
      </c>
      <c r="AW165" s="13" t="s">
        <v>34</v>
      </c>
      <c r="AX165" s="13" t="s">
        <v>85</v>
      </c>
      <c r="AY165" s="249" t="s">
        <v>125</v>
      </c>
    </row>
    <row r="166" s="2" customFormat="1" ht="16.5" customHeight="1">
      <c r="A166" s="39"/>
      <c r="B166" s="40"/>
      <c r="C166" s="219" t="s">
        <v>204</v>
      </c>
      <c r="D166" s="219" t="s">
        <v>127</v>
      </c>
      <c r="E166" s="220" t="s">
        <v>211</v>
      </c>
      <c r="F166" s="221" t="s">
        <v>212</v>
      </c>
      <c r="G166" s="222" t="s">
        <v>130</v>
      </c>
      <c r="H166" s="223">
        <v>78</v>
      </c>
      <c r="I166" s="224"/>
      <c r="J166" s="225">
        <f>ROUND(I166*H166,2)</f>
        <v>0</v>
      </c>
      <c r="K166" s="221" t="s">
        <v>131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132</v>
      </c>
      <c r="AT166" s="230" t="s">
        <v>127</v>
      </c>
      <c r="AU166" s="230" t="s">
        <v>87</v>
      </c>
      <c r="AY166" s="18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132</v>
      </c>
      <c r="BM166" s="230" t="s">
        <v>461</v>
      </c>
    </row>
    <row r="167" s="2" customFormat="1">
      <c r="A167" s="39"/>
      <c r="B167" s="40"/>
      <c r="C167" s="41"/>
      <c r="D167" s="232" t="s">
        <v>134</v>
      </c>
      <c r="E167" s="41"/>
      <c r="F167" s="233" t="s">
        <v>214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87</v>
      </c>
    </row>
    <row r="168" s="2" customFormat="1">
      <c r="A168" s="39"/>
      <c r="B168" s="40"/>
      <c r="C168" s="41"/>
      <c r="D168" s="237" t="s">
        <v>136</v>
      </c>
      <c r="E168" s="41"/>
      <c r="F168" s="238" t="s">
        <v>215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87</v>
      </c>
    </row>
    <row r="169" s="13" customFormat="1">
      <c r="A169" s="13"/>
      <c r="B169" s="239"/>
      <c r="C169" s="240"/>
      <c r="D169" s="232" t="s">
        <v>138</v>
      </c>
      <c r="E169" s="241" t="s">
        <v>1</v>
      </c>
      <c r="F169" s="242" t="s">
        <v>462</v>
      </c>
      <c r="G169" s="240"/>
      <c r="H169" s="243">
        <v>78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138</v>
      </c>
      <c r="AU169" s="249" t="s">
        <v>87</v>
      </c>
      <c r="AV169" s="13" t="s">
        <v>87</v>
      </c>
      <c r="AW169" s="13" t="s">
        <v>34</v>
      </c>
      <c r="AX169" s="13" t="s">
        <v>85</v>
      </c>
      <c r="AY169" s="249" t="s">
        <v>125</v>
      </c>
    </row>
    <row r="170" s="2" customFormat="1" ht="16.5" customHeight="1">
      <c r="A170" s="39"/>
      <c r="B170" s="40"/>
      <c r="C170" s="219" t="s">
        <v>210</v>
      </c>
      <c r="D170" s="219" t="s">
        <v>127</v>
      </c>
      <c r="E170" s="220" t="s">
        <v>218</v>
      </c>
      <c r="F170" s="221" t="s">
        <v>219</v>
      </c>
      <c r="G170" s="222" t="s">
        <v>130</v>
      </c>
      <c r="H170" s="223">
        <v>78</v>
      </c>
      <c r="I170" s="224"/>
      <c r="J170" s="225">
        <f>ROUND(I170*H170,2)</f>
        <v>0</v>
      </c>
      <c r="K170" s="221" t="s">
        <v>131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132</v>
      </c>
      <c r="AT170" s="230" t="s">
        <v>127</v>
      </c>
      <c r="AU170" s="230" t="s">
        <v>87</v>
      </c>
      <c r="AY170" s="18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132</v>
      </c>
      <c r="BM170" s="230" t="s">
        <v>463</v>
      </c>
    </row>
    <row r="171" s="2" customFormat="1">
      <c r="A171" s="39"/>
      <c r="B171" s="40"/>
      <c r="C171" s="41"/>
      <c r="D171" s="232" t="s">
        <v>134</v>
      </c>
      <c r="E171" s="41"/>
      <c r="F171" s="233" t="s">
        <v>221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87</v>
      </c>
    </row>
    <row r="172" s="2" customFormat="1">
      <c r="A172" s="39"/>
      <c r="B172" s="40"/>
      <c r="C172" s="41"/>
      <c r="D172" s="237" t="s">
        <v>136</v>
      </c>
      <c r="E172" s="41"/>
      <c r="F172" s="238" t="s">
        <v>222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87</v>
      </c>
    </row>
    <row r="173" s="13" customFormat="1">
      <c r="A173" s="13"/>
      <c r="B173" s="239"/>
      <c r="C173" s="240"/>
      <c r="D173" s="232" t="s">
        <v>138</v>
      </c>
      <c r="E173" s="241" t="s">
        <v>1</v>
      </c>
      <c r="F173" s="242" t="s">
        <v>464</v>
      </c>
      <c r="G173" s="240"/>
      <c r="H173" s="243">
        <v>78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138</v>
      </c>
      <c r="AU173" s="249" t="s">
        <v>87</v>
      </c>
      <c r="AV173" s="13" t="s">
        <v>87</v>
      </c>
      <c r="AW173" s="13" t="s">
        <v>34</v>
      </c>
      <c r="AX173" s="13" t="s">
        <v>85</v>
      </c>
      <c r="AY173" s="249" t="s">
        <v>125</v>
      </c>
    </row>
    <row r="174" s="2" customFormat="1" ht="16.5" customHeight="1">
      <c r="A174" s="39"/>
      <c r="B174" s="40"/>
      <c r="C174" s="261" t="s">
        <v>217</v>
      </c>
      <c r="D174" s="261" t="s">
        <v>205</v>
      </c>
      <c r="E174" s="262" t="s">
        <v>225</v>
      </c>
      <c r="F174" s="263" t="s">
        <v>226</v>
      </c>
      <c r="G174" s="264" t="s">
        <v>227</v>
      </c>
      <c r="H174" s="265">
        <v>3.5099999999999998</v>
      </c>
      <c r="I174" s="266"/>
      <c r="J174" s="267">
        <f>ROUND(I174*H174,2)</f>
        <v>0</v>
      </c>
      <c r="K174" s="263" t="s">
        <v>131</v>
      </c>
      <c r="L174" s="268"/>
      <c r="M174" s="269" t="s">
        <v>1</v>
      </c>
      <c r="N174" s="270" t="s">
        <v>42</v>
      </c>
      <c r="O174" s="92"/>
      <c r="P174" s="228">
        <f>O174*H174</f>
        <v>0</v>
      </c>
      <c r="Q174" s="228">
        <v>0.001</v>
      </c>
      <c r="R174" s="228">
        <f>Q174*H174</f>
        <v>0.0035099999999999997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189</v>
      </c>
      <c r="AT174" s="230" t="s">
        <v>205</v>
      </c>
      <c r="AU174" s="230" t="s">
        <v>87</v>
      </c>
      <c r="AY174" s="18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132</v>
      </c>
      <c r="BM174" s="230" t="s">
        <v>465</v>
      </c>
    </row>
    <row r="175" s="2" customFormat="1">
      <c r="A175" s="39"/>
      <c r="B175" s="40"/>
      <c r="C175" s="41"/>
      <c r="D175" s="232" t="s">
        <v>134</v>
      </c>
      <c r="E175" s="41"/>
      <c r="F175" s="233" t="s">
        <v>226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87</v>
      </c>
    </row>
    <row r="176" s="13" customFormat="1">
      <c r="A176" s="13"/>
      <c r="B176" s="239"/>
      <c r="C176" s="240"/>
      <c r="D176" s="232" t="s">
        <v>138</v>
      </c>
      <c r="E176" s="241" t="s">
        <v>1</v>
      </c>
      <c r="F176" s="242" t="s">
        <v>466</v>
      </c>
      <c r="G176" s="240"/>
      <c r="H176" s="243">
        <v>3.5099999999999998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138</v>
      </c>
      <c r="AU176" s="249" t="s">
        <v>87</v>
      </c>
      <c r="AV176" s="13" t="s">
        <v>87</v>
      </c>
      <c r="AW176" s="13" t="s">
        <v>34</v>
      </c>
      <c r="AX176" s="13" t="s">
        <v>85</v>
      </c>
      <c r="AY176" s="249" t="s">
        <v>125</v>
      </c>
    </row>
    <row r="177" s="2" customFormat="1" ht="16.5" customHeight="1">
      <c r="A177" s="39"/>
      <c r="B177" s="40"/>
      <c r="C177" s="261" t="s">
        <v>224</v>
      </c>
      <c r="D177" s="261" t="s">
        <v>205</v>
      </c>
      <c r="E177" s="262" t="s">
        <v>231</v>
      </c>
      <c r="F177" s="263" t="s">
        <v>232</v>
      </c>
      <c r="G177" s="264" t="s">
        <v>184</v>
      </c>
      <c r="H177" s="265">
        <v>14.039999999999999</v>
      </c>
      <c r="I177" s="266"/>
      <c r="J177" s="267">
        <f>ROUND(I177*H177,2)</f>
        <v>0</v>
      </c>
      <c r="K177" s="263" t="s">
        <v>131</v>
      </c>
      <c r="L177" s="268"/>
      <c r="M177" s="269" t="s">
        <v>1</v>
      </c>
      <c r="N177" s="270" t="s">
        <v>42</v>
      </c>
      <c r="O177" s="92"/>
      <c r="P177" s="228">
        <f>O177*H177</f>
        <v>0</v>
      </c>
      <c r="Q177" s="228">
        <v>1</v>
      </c>
      <c r="R177" s="228">
        <f>Q177*H177</f>
        <v>14.039999999999999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189</v>
      </c>
      <c r="AT177" s="230" t="s">
        <v>205</v>
      </c>
      <c r="AU177" s="230" t="s">
        <v>87</v>
      </c>
      <c r="AY177" s="18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85</v>
      </c>
      <c r="BK177" s="231">
        <f>ROUND(I177*H177,2)</f>
        <v>0</v>
      </c>
      <c r="BL177" s="18" t="s">
        <v>132</v>
      </c>
      <c r="BM177" s="230" t="s">
        <v>467</v>
      </c>
    </row>
    <row r="178" s="2" customFormat="1">
      <c r="A178" s="39"/>
      <c r="B178" s="40"/>
      <c r="C178" s="41"/>
      <c r="D178" s="232" t="s">
        <v>134</v>
      </c>
      <c r="E178" s="41"/>
      <c r="F178" s="233" t="s">
        <v>232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87</v>
      </c>
    </row>
    <row r="179" s="13" customFormat="1">
      <c r="A179" s="13"/>
      <c r="B179" s="239"/>
      <c r="C179" s="240"/>
      <c r="D179" s="232" t="s">
        <v>138</v>
      </c>
      <c r="E179" s="241" t="s">
        <v>1</v>
      </c>
      <c r="F179" s="242" t="s">
        <v>468</v>
      </c>
      <c r="G179" s="240"/>
      <c r="H179" s="243">
        <v>14.039999999999999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138</v>
      </c>
      <c r="AU179" s="249" t="s">
        <v>87</v>
      </c>
      <c r="AV179" s="13" t="s">
        <v>87</v>
      </c>
      <c r="AW179" s="13" t="s">
        <v>34</v>
      </c>
      <c r="AX179" s="13" t="s">
        <v>85</v>
      </c>
      <c r="AY179" s="249" t="s">
        <v>125</v>
      </c>
    </row>
    <row r="180" s="2" customFormat="1" ht="16.5" customHeight="1">
      <c r="A180" s="39"/>
      <c r="B180" s="40"/>
      <c r="C180" s="219" t="s">
        <v>230</v>
      </c>
      <c r="D180" s="219" t="s">
        <v>127</v>
      </c>
      <c r="E180" s="220" t="s">
        <v>469</v>
      </c>
      <c r="F180" s="221" t="s">
        <v>470</v>
      </c>
      <c r="G180" s="222" t="s">
        <v>130</v>
      </c>
      <c r="H180" s="223">
        <v>558</v>
      </c>
      <c r="I180" s="224"/>
      <c r="J180" s="225">
        <f>ROUND(I180*H180,2)</f>
        <v>0</v>
      </c>
      <c r="K180" s="221" t="s">
        <v>131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132</v>
      </c>
      <c r="AT180" s="230" t="s">
        <v>127</v>
      </c>
      <c r="AU180" s="230" t="s">
        <v>87</v>
      </c>
      <c r="AY180" s="18" t="s">
        <v>125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85</v>
      </c>
      <c r="BK180" s="231">
        <f>ROUND(I180*H180,2)</f>
        <v>0</v>
      </c>
      <c r="BL180" s="18" t="s">
        <v>132</v>
      </c>
      <c r="BM180" s="230" t="s">
        <v>471</v>
      </c>
    </row>
    <row r="181" s="2" customFormat="1">
      <c r="A181" s="39"/>
      <c r="B181" s="40"/>
      <c r="C181" s="41"/>
      <c r="D181" s="232" t="s">
        <v>134</v>
      </c>
      <c r="E181" s="41"/>
      <c r="F181" s="233" t="s">
        <v>472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87</v>
      </c>
    </row>
    <row r="182" s="2" customFormat="1">
      <c r="A182" s="39"/>
      <c r="B182" s="40"/>
      <c r="C182" s="41"/>
      <c r="D182" s="237" t="s">
        <v>136</v>
      </c>
      <c r="E182" s="41"/>
      <c r="F182" s="238" t="s">
        <v>473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87</v>
      </c>
    </row>
    <row r="183" s="13" customFormat="1">
      <c r="A183" s="13"/>
      <c r="B183" s="239"/>
      <c r="C183" s="240"/>
      <c r="D183" s="232" t="s">
        <v>138</v>
      </c>
      <c r="E183" s="241" t="s">
        <v>1</v>
      </c>
      <c r="F183" s="242" t="s">
        <v>474</v>
      </c>
      <c r="G183" s="240"/>
      <c r="H183" s="243">
        <v>558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138</v>
      </c>
      <c r="AU183" s="249" t="s">
        <v>87</v>
      </c>
      <c r="AV183" s="13" t="s">
        <v>87</v>
      </c>
      <c r="AW183" s="13" t="s">
        <v>34</v>
      </c>
      <c r="AX183" s="13" t="s">
        <v>85</v>
      </c>
      <c r="AY183" s="249" t="s">
        <v>125</v>
      </c>
    </row>
    <row r="184" s="12" customFormat="1" ht="22.8" customHeight="1">
      <c r="A184" s="12"/>
      <c r="B184" s="203"/>
      <c r="C184" s="204"/>
      <c r="D184" s="205" t="s">
        <v>76</v>
      </c>
      <c r="E184" s="217" t="s">
        <v>160</v>
      </c>
      <c r="F184" s="217" t="s">
        <v>241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SUM(P185:P211)</f>
        <v>0</v>
      </c>
      <c r="Q184" s="211"/>
      <c r="R184" s="212">
        <f>SUM(R185:R211)</f>
        <v>17.940000000000001</v>
      </c>
      <c r="S184" s="211"/>
      <c r="T184" s="213">
        <f>SUM(T185:T211)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85</v>
      </c>
      <c r="AT184" s="215" t="s">
        <v>76</v>
      </c>
      <c r="AU184" s="215" t="s">
        <v>85</v>
      </c>
      <c r="AY184" s="214" t="s">
        <v>125</v>
      </c>
      <c r="BK184" s="216">
        <f>SUM(BK185:BK211)</f>
        <v>0</v>
      </c>
    </row>
    <row r="185" s="2" customFormat="1" ht="16.5" customHeight="1">
      <c r="A185" s="39"/>
      <c r="B185" s="40"/>
      <c r="C185" s="219" t="s">
        <v>8</v>
      </c>
      <c r="D185" s="219" t="s">
        <v>127</v>
      </c>
      <c r="E185" s="220" t="s">
        <v>243</v>
      </c>
      <c r="F185" s="221" t="s">
        <v>244</v>
      </c>
      <c r="G185" s="222" t="s">
        <v>130</v>
      </c>
      <c r="H185" s="223">
        <v>479</v>
      </c>
      <c r="I185" s="224"/>
      <c r="J185" s="225">
        <f>ROUND(I185*H185,2)</f>
        <v>0</v>
      </c>
      <c r="K185" s="221" t="s">
        <v>131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132</v>
      </c>
      <c r="AT185" s="230" t="s">
        <v>127</v>
      </c>
      <c r="AU185" s="230" t="s">
        <v>87</v>
      </c>
      <c r="AY185" s="18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85</v>
      </c>
      <c r="BK185" s="231">
        <f>ROUND(I185*H185,2)</f>
        <v>0</v>
      </c>
      <c r="BL185" s="18" t="s">
        <v>132</v>
      </c>
      <c r="BM185" s="230" t="s">
        <v>475</v>
      </c>
    </row>
    <row r="186" s="2" customFormat="1">
      <c r="A186" s="39"/>
      <c r="B186" s="40"/>
      <c r="C186" s="41"/>
      <c r="D186" s="232" t="s">
        <v>134</v>
      </c>
      <c r="E186" s="41"/>
      <c r="F186" s="233" t="s">
        <v>246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87</v>
      </c>
    </row>
    <row r="187" s="2" customFormat="1">
      <c r="A187" s="39"/>
      <c r="B187" s="40"/>
      <c r="C187" s="41"/>
      <c r="D187" s="237" t="s">
        <v>136</v>
      </c>
      <c r="E187" s="41"/>
      <c r="F187" s="238" t="s">
        <v>247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87</v>
      </c>
    </row>
    <row r="188" s="13" customFormat="1">
      <c r="A188" s="13"/>
      <c r="B188" s="239"/>
      <c r="C188" s="240"/>
      <c r="D188" s="232" t="s">
        <v>138</v>
      </c>
      <c r="E188" s="241" t="s">
        <v>1</v>
      </c>
      <c r="F188" s="242" t="s">
        <v>476</v>
      </c>
      <c r="G188" s="240"/>
      <c r="H188" s="243">
        <v>479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138</v>
      </c>
      <c r="AU188" s="249" t="s">
        <v>87</v>
      </c>
      <c r="AV188" s="13" t="s">
        <v>87</v>
      </c>
      <c r="AW188" s="13" t="s">
        <v>34</v>
      </c>
      <c r="AX188" s="13" t="s">
        <v>85</v>
      </c>
      <c r="AY188" s="249" t="s">
        <v>125</v>
      </c>
    </row>
    <row r="189" s="2" customFormat="1" ht="16.5" customHeight="1">
      <c r="A189" s="39"/>
      <c r="B189" s="40"/>
      <c r="C189" s="219" t="s">
        <v>242</v>
      </c>
      <c r="D189" s="219" t="s">
        <v>127</v>
      </c>
      <c r="E189" s="220" t="s">
        <v>251</v>
      </c>
      <c r="F189" s="221" t="s">
        <v>252</v>
      </c>
      <c r="G189" s="222" t="s">
        <v>130</v>
      </c>
      <c r="H189" s="223">
        <v>558</v>
      </c>
      <c r="I189" s="224"/>
      <c r="J189" s="225">
        <f>ROUND(I189*H189,2)</f>
        <v>0</v>
      </c>
      <c r="K189" s="221" t="s">
        <v>131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132</v>
      </c>
      <c r="AT189" s="230" t="s">
        <v>127</v>
      </c>
      <c r="AU189" s="230" t="s">
        <v>87</v>
      </c>
      <c r="AY189" s="18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85</v>
      </c>
      <c r="BK189" s="231">
        <f>ROUND(I189*H189,2)</f>
        <v>0</v>
      </c>
      <c r="BL189" s="18" t="s">
        <v>132</v>
      </c>
      <c r="BM189" s="230" t="s">
        <v>477</v>
      </c>
    </row>
    <row r="190" s="2" customFormat="1">
      <c r="A190" s="39"/>
      <c r="B190" s="40"/>
      <c r="C190" s="41"/>
      <c r="D190" s="232" t="s">
        <v>134</v>
      </c>
      <c r="E190" s="41"/>
      <c r="F190" s="233" t="s">
        <v>254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134</v>
      </c>
      <c r="AU190" s="18" t="s">
        <v>87</v>
      </c>
    </row>
    <row r="191" s="2" customFormat="1">
      <c r="A191" s="39"/>
      <c r="B191" s="40"/>
      <c r="C191" s="41"/>
      <c r="D191" s="237" t="s">
        <v>136</v>
      </c>
      <c r="E191" s="41"/>
      <c r="F191" s="238" t="s">
        <v>255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87</v>
      </c>
    </row>
    <row r="192" s="13" customFormat="1">
      <c r="A192" s="13"/>
      <c r="B192" s="239"/>
      <c r="C192" s="240"/>
      <c r="D192" s="232" t="s">
        <v>138</v>
      </c>
      <c r="E192" s="241" t="s">
        <v>1</v>
      </c>
      <c r="F192" s="242" t="s">
        <v>478</v>
      </c>
      <c r="G192" s="240"/>
      <c r="H192" s="243">
        <v>558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138</v>
      </c>
      <c r="AU192" s="249" t="s">
        <v>87</v>
      </c>
      <c r="AV192" s="13" t="s">
        <v>87</v>
      </c>
      <c r="AW192" s="13" t="s">
        <v>34</v>
      </c>
      <c r="AX192" s="13" t="s">
        <v>85</v>
      </c>
      <c r="AY192" s="249" t="s">
        <v>125</v>
      </c>
    </row>
    <row r="193" s="2" customFormat="1" ht="16.5" customHeight="1">
      <c r="A193" s="39"/>
      <c r="B193" s="40"/>
      <c r="C193" s="219" t="s">
        <v>250</v>
      </c>
      <c r="D193" s="219" t="s">
        <v>127</v>
      </c>
      <c r="E193" s="220" t="s">
        <v>479</v>
      </c>
      <c r="F193" s="221" t="s">
        <v>480</v>
      </c>
      <c r="G193" s="222" t="s">
        <v>130</v>
      </c>
      <c r="H193" s="223">
        <v>78</v>
      </c>
      <c r="I193" s="224"/>
      <c r="J193" s="225">
        <f>ROUND(I193*H193,2)</f>
        <v>0</v>
      </c>
      <c r="K193" s="221" t="s">
        <v>131</v>
      </c>
      <c r="L193" s="45"/>
      <c r="M193" s="226" t="s">
        <v>1</v>
      </c>
      <c r="N193" s="227" t="s">
        <v>42</v>
      </c>
      <c r="O193" s="92"/>
      <c r="P193" s="228">
        <f>O193*H193</f>
        <v>0</v>
      </c>
      <c r="Q193" s="228">
        <v>0.23000000000000001</v>
      </c>
      <c r="R193" s="228">
        <f>Q193*H193</f>
        <v>17.940000000000001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132</v>
      </c>
      <c r="AT193" s="230" t="s">
        <v>127</v>
      </c>
      <c r="AU193" s="230" t="s">
        <v>87</v>
      </c>
      <c r="AY193" s="18" t="s">
        <v>125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85</v>
      </c>
      <c r="BK193" s="231">
        <f>ROUND(I193*H193,2)</f>
        <v>0</v>
      </c>
      <c r="BL193" s="18" t="s">
        <v>132</v>
      </c>
      <c r="BM193" s="230" t="s">
        <v>481</v>
      </c>
    </row>
    <row r="194" s="2" customFormat="1">
      <c r="A194" s="39"/>
      <c r="B194" s="40"/>
      <c r="C194" s="41"/>
      <c r="D194" s="232" t="s">
        <v>134</v>
      </c>
      <c r="E194" s="41"/>
      <c r="F194" s="233" t="s">
        <v>482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87</v>
      </c>
    </row>
    <row r="195" s="2" customFormat="1">
      <c r="A195" s="39"/>
      <c r="B195" s="40"/>
      <c r="C195" s="41"/>
      <c r="D195" s="237" t="s">
        <v>136</v>
      </c>
      <c r="E195" s="41"/>
      <c r="F195" s="238" t="s">
        <v>483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87</v>
      </c>
    </row>
    <row r="196" s="13" customFormat="1">
      <c r="A196" s="13"/>
      <c r="B196" s="239"/>
      <c r="C196" s="240"/>
      <c r="D196" s="232" t="s">
        <v>138</v>
      </c>
      <c r="E196" s="241" t="s">
        <v>1</v>
      </c>
      <c r="F196" s="242" t="s">
        <v>484</v>
      </c>
      <c r="G196" s="240"/>
      <c r="H196" s="243">
        <v>78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87</v>
      </c>
      <c r="AV196" s="13" t="s">
        <v>87</v>
      </c>
      <c r="AW196" s="13" t="s">
        <v>34</v>
      </c>
      <c r="AX196" s="13" t="s">
        <v>85</v>
      </c>
      <c r="AY196" s="249" t="s">
        <v>125</v>
      </c>
    </row>
    <row r="197" s="2" customFormat="1" ht="16.5" customHeight="1">
      <c r="A197" s="39"/>
      <c r="B197" s="40"/>
      <c r="C197" s="219" t="s">
        <v>257</v>
      </c>
      <c r="D197" s="219" t="s">
        <v>127</v>
      </c>
      <c r="E197" s="220" t="s">
        <v>258</v>
      </c>
      <c r="F197" s="221" t="s">
        <v>259</v>
      </c>
      <c r="G197" s="222" t="s">
        <v>130</v>
      </c>
      <c r="H197" s="223">
        <v>418</v>
      </c>
      <c r="I197" s="224"/>
      <c r="J197" s="225">
        <f>ROUND(I197*H197,2)</f>
        <v>0</v>
      </c>
      <c r="K197" s="221" t="s">
        <v>131</v>
      </c>
      <c r="L197" s="45"/>
      <c r="M197" s="226" t="s">
        <v>1</v>
      </c>
      <c r="N197" s="227" t="s">
        <v>42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132</v>
      </c>
      <c r="AT197" s="230" t="s">
        <v>127</v>
      </c>
      <c r="AU197" s="230" t="s">
        <v>87</v>
      </c>
      <c r="AY197" s="18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85</v>
      </c>
      <c r="BK197" s="231">
        <f>ROUND(I197*H197,2)</f>
        <v>0</v>
      </c>
      <c r="BL197" s="18" t="s">
        <v>132</v>
      </c>
      <c r="BM197" s="230" t="s">
        <v>485</v>
      </c>
    </row>
    <row r="198" s="2" customFormat="1">
      <c r="A198" s="39"/>
      <c r="B198" s="40"/>
      <c r="C198" s="41"/>
      <c r="D198" s="232" t="s">
        <v>134</v>
      </c>
      <c r="E198" s="41"/>
      <c r="F198" s="233" t="s">
        <v>261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87</v>
      </c>
    </row>
    <row r="199" s="2" customFormat="1">
      <c r="A199" s="39"/>
      <c r="B199" s="40"/>
      <c r="C199" s="41"/>
      <c r="D199" s="237" t="s">
        <v>136</v>
      </c>
      <c r="E199" s="41"/>
      <c r="F199" s="238" t="s">
        <v>262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87</v>
      </c>
    </row>
    <row r="200" s="13" customFormat="1">
      <c r="A200" s="13"/>
      <c r="B200" s="239"/>
      <c r="C200" s="240"/>
      <c r="D200" s="232" t="s">
        <v>138</v>
      </c>
      <c r="E200" s="241" t="s">
        <v>1</v>
      </c>
      <c r="F200" s="242" t="s">
        <v>486</v>
      </c>
      <c r="G200" s="240"/>
      <c r="H200" s="243">
        <v>418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138</v>
      </c>
      <c r="AU200" s="249" t="s">
        <v>87</v>
      </c>
      <c r="AV200" s="13" t="s">
        <v>87</v>
      </c>
      <c r="AW200" s="13" t="s">
        <v>34</v>
      </c>
      <c r="AX200" s="13" t="s">
        <v>85</v>
      </c>
      <c r="AY200" s="249" t="s">
        <v>125</v>
      </c>
    </row>
    <row r="201" s="2" customFormat="1" ht="16.5" customHeight="1">
      <c r="A201" s="39"/>
      <c r="B201" s="40"/>
      <c r="C201" s="219" t="s">
        <v>264</v>
      </c>
      <c r="D201" s="219" t="s">
        <v>127</v>
      </c>
      <c r="E201" s="220" t="s">
        <v>265</v>
      </c>
      <c r="F201" s="221" t="s">
        <v>266</v>
      </c>
      <c r="G201" s="222" t="s">
        <v>130</v>
      </c>
      <c r="H201" s="223">
        <v>418</v>
      </c>
      <c r="I201" s="224"/>
      <c r="J201" s="225">
        <f>ROUND(I201*H201,2)</f>
        <v>0</v>
      </c>
      <c r="K201" s="221" t="s">
        <v>131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132</v>
      </c>
      <c r="AT201" s="230" t="s">
        <v>127</v>
      </c>
      <c r="AU201" s="230" t="s">
        <v>87</v>
      </c>
      <c r="AY201" s="18" t="s">
        <v>125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132</v>
      </c>
      <c r="BM201" s="230" t="s">
        <v>487</v>
      </c>
    </row>
    <row r="202" s="2" customFormat="1">
      <c r="A202" s="39"/>
      <c r="B202" s="40"/>
      <c r="C202" s="41"/>
      <c r="D202" s="232" t="s">
        <v>134</v>
      </c>
      <c r="E202" s="41"/>
      <c r="F202" s="233" t="s">
        <v>268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134</v>
      </c>
      <c r="AU202" s="18" t="s">
        <v>87</v>
      </c>
    </row>
    <row r="203" s="2" customFormat="1">
      <c r="A203" s="39"/>
      <c r="B203" s="40"/>
      <c r="C203" s="41"/>
      <c r="D203" s="237" t="s">
        <v>136</v>
      </c>
      <c r="E203" s="41"/>
      <c r="F203" s="238" t="s">
        <v>269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87</v>
      </c>
    </row>
    <row r="204" s="13" customFormat="1">
      <c r="A204" s="13"/>
      <c r="B204" s="239"/>
      <c r="C204" s="240"/>
      <c r="D204" s="232" t="s">
        <v>138</v>
      </c>
      <c r="E204" s="241" t="s">
        <v>1</v>
      </c>
      <c r="F204" s="242" t="s">
        <v>488</v>
      </c>
      <c r="G204" s="240"/>
      <c r="H204" s="243">
        <v>418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138</v>
      </c>
      <c r="AU204" s="249" t="s">
        <v>87</v>
      </c>
      <c r="AV204" s="13" t="s">
        <v>87</v>
      </c>
      <c r="AW204" s="13" t="s">
        <v>34</v>
      </c>
      <c r="AX204" s="13" t="s">
        <v>85</v>
      </c>
      <c r="AY204" s="249" t="s">
        <v>125</v>
      </c>
    </row>
    <row r="205" s="2" customFormat="1" ht="16.5" customHeight="1">
      <c r="A205" s="39"/>
      <c r="B205" s="40"/>
      <c r="C205" s="219" t="s">
        <v>271</v>
      </c>
      <c r="D205" s="219" t="s">
        <v>127</v>
      </c>
      <c r="E205" s="220" t="s">
        <v>272</v>
      </c>
      <c r="F205" s="221" t="s">
        <v>273</v>
      </c>
      <c r="G205" s="222" t="s">
        <v>130</v>
      </c>
      <c r="H205" s="223">
        <v>402</v>
      </c>
      <c r="I205" s="224"/>
      <c r="J205" s="225">
        <f>ROUND(I205*H205,2)</f>
        <v>0</v>
      </c>
      <c r="K205" s="221" t="s">
        <v>131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132</v>
      </c>
      <c r="AT205" s="230" t="s">
        <v>127</v>
      </c>
      <c r="AU205" s="230" t="s">
        <v>87</v>
      </c>
      <c r="AY205" s="18" t="s">
        <v>125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132</v>
      </c>
      <c r="BM205" s="230" t="s">
        <v>489</v>
      </c>
    </row>
    <row r="206" s="2" customFormat="1">
      <c r="A206" s="39"/>
      <c r="B206" s="40"/>
      <c r="C206" s="41"/>
      <c r="D206" s="232" t="s">
        <v>134</v>
      </c>
      <c r="E206" s="41"/>
      <c r="F206" s="233" t="s">
        <v>275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134</v>
      </c>
      <c r="AU206" s="18" t="s">
        <v>87</v>
      </c>
    </row>
    <row r="207" s="2" customFormat="1">
      <c r="A207" s="39"/>
      <c r="B207" s="40"/>
      <c r="C207" s="41"/>
      <c r="D207" s="237" t="s">
        <v>136</v>
      </c>
      <c r="E207" s="41"/>
      <c r="F207" s="238" t="s">
        <v>276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87</v>
      </c>
    </row>
    <row r="208" s="13" customFormat="1">
      <c r="A208" s="13"/>
      <c r="B208" s="239"/>
      <c r="C208" s="240"/>
      <c r="D208" s="232" t="s">
        <v>138</v>
      </c>
      <c r="E208" s="241" t="s">
        <v>1</v>
      </c>
      <c r="F208" s="242" t="s">
        <v>490</v>
      </c>
      <c r="G208" s="240"/>
      <c r="H208" s="243">
        <v>402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138</v>
      </c>
      <c r="AU208" s="249" t="s">
        <v>87</v>
      </c>
      <c r="AV208" s="13" t="s">
        <v>87</v>
      </c>
      <c r="AW208" s="13" t="s">
        <v>34</v>
      </c>
      <c r="AX208" s="13" t="s">
        <v>85</v>
      </c>
      <c r="AY208" s="249" t="s">
        <v>125</v>
      </c>
    </row>
    <row r="209" s="2" customFormat="1" ht="16.5" customHeight="1">
      <c r="A209" s="39"/>
      <c r="B209" s="40"/>
      <c r="C209" s="219" t="s">
        <v>7</v>
      </c>
      <c r="D209" s="219" t="s">
        <v>127</v>
      </c>
      <c r="E209" s="220" t="s">
        <v>278</v>
      </c>
      <c r="F209" s="221" t="s">
        <v>279</v>
      </c>
      <c r="G209" s="222" t="s">
        <v>130</v>
      </c>
      <c r="H209" s="223">
        <v>402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42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132</v>
      </c>
      <c r="AT209" s="230" t="s">
        <v>127</v>
      </c>
      <c r="AU209" s="230" t="s">
        <v>87</v>
      </c>
      <c r="AY209" s="18" t="s">
        <v>125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85</v>
      </c>
      <c r="BK209" s="231">
        <f>ROUND(I209*H209,2)</f>
        <v>0</v>
      </c>
      <c r="BL209" s="18" t="s">
        <v>132</v>
      </c>
      <c r="BM209" s="230" t="s">
        <v>491</v>
      </c>
    </row>
    <row r="210" s="2" customFormat="1">
      <c r="A210" s="39"/>
      <c r="B210" s="40"/>
      <c r="C210" s="41"/>
      <c r="D210" s="232" t="s">
        <v>134</v>
      </c>
      <c r="E210" s="41"/>
      <c r="F210" s="233" t="s">
        <v>281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134</v>
      </c>
      <c r="AU210" s="18" t="s">
        <v>87</v>
      </c>
    </row>
    <row r="211" s="13" customFormat="1">
      <c r="A211" s="13"/>
      <c r="B211" s="239"/>
      <c r="C211" s="240"/>
      <c r="D211" s="232" t="s">
        <v>138</v>
      </c>
      <c r="E211" s="241" t="s">
        <v>1</v>
      </c>
      <c r="F211" s="242" t="s">
        <v>492</v>
      </c>
      <c r="G211" s="240"/>
      <c r="H211" s="243">
        <v>402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138</v>
      </c>
      <c r="AU211" s="249" t="s">
        <v>87</v>
      </c>
      <c r="AV211" s="13" t="s">
        <v>87</v>
      </c>
      <c r="AW211" s="13" t="s">
        <v>34</v>
      </c>
      <c r="AX211" s="13" t="s">
        <v>85</v>
      </c>
      <c r="AY211" s="249" t="s">
        <v>125</v>
      </c>
    </row>
    <row r="212" s="12" customFormat="1" ht="22.8" customHeight="1">
      <c r="A212" s="12"/>
      <c r="B212" s="203"/>
      <c r="C212" s="204"/>
      <c r="D212" s="205" t="s">
        <v>76</v>
      </c>
      <c r="E212" s="217" t="s">
        <v>196</v>
      </c>
      <c r="F212" s="217" t="s">
        <v>300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SUM(P213:P237)</f>
        <v>0</v>
      </c>
      <c r="Q212" s="211"/>
      <c r="R212" s="212">
        <f>SUM(R213:R237)</f>
        <v>5.3158799999999999</v>
      </c>
      <c r="S212" s="211"/>
      <c r="T212" s="213">
        <f>SUM(T213:T237)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85</v>
      </c>
      <c r="AT212" s="215" t="s">
        <v>76</v>
      </c>
      <c r="AU212" s="215" t="s">
        <v>85</v>
      </c>
      <c r="AY212" s="214" t="s">
        <v>125</v>
      </c>
      <c r="BK212" s="216">
        <f>SUM(BK213:BK237)</f>
        <v>0</v>
      </c>
    </row>
    <row r="213" s="2" customFormat="1" ht="16.5" customHeight="1">
      <c r="A213" s="39"/>
      <c r="B213" s="40"/>
      <c r="C213" s="219" t="s">
        <v>283</v>
      </c>
      <c r="D213" s="219" t="s">
        <v>127</v>
      </c>
      <c r="E213" s="220" t="s">
        <v>493</v>
      </c>
      <c r="F213" s="221" t="s">
        <v>494</v>
      </c>
      <c r="G213" s="222" t="s">
        <v>155</v>
      </c>
      <c r="H213" s="223">
        <v>24</v>
      </c>
      <c r="I213" s="224"/>
      <c r="J213" s="225">
        <f>ROUND(I213*H213,2)</f>
        <v>0</v>
      </c>
      <c r="K213" s="221" t="s">
        <v>131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0.071900000000000006</v>
      </c>
      <c r="R213" s="228">
        <f>Q213*H213</f>
        <v>1.7256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132</v>
      </c>
      <c r="AT213" s="230" t="s">
        <v>127</v>
      </c>
      <c r="AU213" s="230" t="s">
        <v>87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132</v>
      </c>
      <c r="BM213" s="230" t="s">
        <v>495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496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87</v>
      </c>
    </row>
    <row r="215" s="2" customFormat="1">
      <c r="A215" s="39"/>
      <c r="B215" s="40"/>
      <c r="C215" s="41"/>
      <c r="D215" s="237" t="s">
        <v>136</v>
      </c>
      <c r="E215" s="41"/>
      <c r="F215" s="238" t="s">
        <v>497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136</v>
      </c>
      <c r="AU215" s="18" t="s">
        <v>87</v>
      </c>
    </row>
    <row r="216" s="13" customFormat="1">
      <c r="A216" s="13"/>
      <c r="B216" s="239"/>
      <c r="C216" s="240"/>
      <c r="D216" s="232" t="s">
        <v>138</v>
      </c>
      <c r="E216" s="241" t="s">
        <v>1</v>
      </c>
      <c r="F216" s="242" t="s">
        <v>498</v>
      </c>
      <c r="G216" s="240"/>
      <c r="H216" s="243">
        <v>24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87</v>
      </c>
      <c r="AV216" s="13" t="s">
        <v>87</v>
      </c>
      <c r="AW216" s="13" t="s">
        <v>34</v>
      </c>
      <c r="AX216" s="13" t="s">
        <v>85</v>
      </c>
      <c r="AY216" s="249" t="s">
        <v>125</v>
      </c>
    </row>
    <row r="217" s="2" customFormat="1" ht="16.5" customHeight="1">
      <c r="A217" s="39"/>
      <c r="B217" s="40"/>
      <c r="C217" s="261" t="s">
        <v>290</v>
      </c>
      <c r="D217" s="261" t="s">
        <v>205</v>
      </c>
      <c r="E217" s="262" t="s">
        <v>499</v>
      </c>
      <c r="F217" s="263" t="s">
        <v>500</v>
      </c>
      <c r="G217" s="264" t="s">
        <v>130</v>
      </c>
      <c r="H217" s="265">
        <v>2.3999999999999999</v>
      </c>
      <c r="I217" s="266"/>
      <c r="J217" s="267">
        <f>ROUND(I217*H217,2)</f>
        <v>0</v>
      </c>
      <c r="K217" s="263" t="s">
        <v>131</v>
      </c>
      <c r="L217" s="268"/>
      <c r="M217" s="269" t="s">
        <v>1</v>
      </c>
      <c r="N217" s="270" t="s">
        <v>42</v>
      </c>
      <c r="O217" s="92"/>
      <c r="P217" s="228">
        <f>O217*H217</f>
        <v>0</v>
      </c>
      <c r="Q217" s="228">
        <v>0.222</v>
      </c>
      <c r="R217" s="228">
        <f>Q217*H217</f>
        <v>0.53279999999999994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189</v>
      </c>
      <c r="AT217" s="230" t="s">
        <v>205</v>
      </c>
      <c r="AU217" s="230" t="s">
        <v>87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132</v>
      </c>
      <c r="BM217" s="230" t="s">
        <v>501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500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87</v>
      </c>
    </row>
    <row r="219" s="13" customFormat="1">
      <c r="A219" s="13"/>
      <c r="B219" s="239"/>
      <c r="C219" s="240"/>
      <c r="D219" s="232" t="s">
        <v>138</v>
      </c>
      <c r="E219" s="241" t="s">
        <v>1</v>
      </c>
      <c r="F219" s="242" t="s">
        <v>502</v>
      </c>
      <c r="G219" s="240"/>
      <c r="H219" s="243">
        <v>2.3999999999999999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138</v>
      </c>
      <c r="AU219" s="249" t="s">
        <v>87</v>
      </c>
      <c r="AV219" s="13" t="s">
        <v>87</v>
      </c>
      <c r="AW219" s="13" t="s">
        <v>34</v>
      </c>
      <c r="AX219" s="13" t="s">
        <v>85</v>
      </c>
      <c r="AY219" s="249" t="s">
        <v>125</v>
      </c>
    </row>
    <row r="220" s="2" customFormat="1" ht="16.5" customHeight="1">
      <c r="A220" s="39"/>
      <c r="B220" s="40"/>
      <c r="C220" s="219" t="s">
        <v>295</v>
      </c>
      <c r="D220" s="219" t="s">
        <v>127</v>
      </c>
      <c r="E220" s="220" t="s">
        <v>503</v>
      </c>
      <c r="F220" s="221" t="s">
        <v>504</v>
      </c>
      <c r="G220" s="222" t="s">
        <v>155</v>
      </c>
      <c r="H220" s="223">
        <v>12</v>
      </c>
      <c r="I220" s="224"/>
      <c r="J220" s="225">
        <f>ROUND(I220*H220,2)</f>
        <v>0</v>
      </c>
      <c r="K220" s="221" t="s">
        <v>131</v>
      </c>
      <c r="L220" s="45"/>
      <c r="M220" s="226" t="s">
        <v>1</v>
      </c>
      <c r="N220" s="227" t="s">
        <v>42</v>
      </c>
      <c r="O220" s="92"/>
      <c r="P220" s="228">
        <f>O220*H220</f>
        <v>0</v>
      </c>
      <c r="Q220" s="228">
        <v>0.20219000000000001</v>
      </c>
      <c r="R220" s="228">
        <f>Q220*H220</f>
        <v>2.4262800000000002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132</v>
      </c>
      <c r="AT220" s="230" t="s">
        <v>127</v>
      </c>
      <c r="AU220" s="230" t="s">
        <v>87</v>
      </c>
      <c r="AY220" s="18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85</v>
      </c>
      <c r="BK220" s="231">
        <f>ROUND(I220*H220,2)</f>
        <v>0</v>
      </c>
      <c r="BL220" s="18" t="s">
        <v>132</v>
      </c>
      <c r="BM220" s="230" t="s">
        <v>505</v>
      </c>
    </row>
    <row r="221" s="2" customFormat="1">
      <c r="A221" s="39"/>
      <c r="B221" s="40"/>
      <c r="C221" s="41"/>
      <c r="D221" s="232" t="s">
        <v>134</v>
      </c>
      <c r="E221" s="41"/>
      <c r="F221" s="233" t="s">
        <v>506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134</v>
      </c>
      <c r="AU221" s="18" t="s">
        <v>87</v>
      </c>
    </row>
    <row r="222" s="2" customFormat="1">
      <c r="A222" s="39"/>
      <c r="B222" s="40"/>
      <c r="C222" s="41"/>
      <c r="D222" s="237" t="s">
        <v>136</v>
      </c>
      <c r="E222" s="41"/>
      <c r="F222" s="238" t="s">
        <v>507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136</v>
      </c>
      <c r="AU222" s="18" t="s">
        <v>87</v>
      </c>
    </row>
    <row r="223" s="13" customFormat="1">
      <c r="A223" s="13"/>
      <c r="B223" s="239"/>
      <c r="C223" s="240"/>
      <c r="D223" s="232" t="s">
        <v>138</v>
      </c>
      <c r="E223" s="241" t="s">
        <v>1</v>
      </c>
      <c r="F223" s="242" t="s">
        <v>508</v>
      </c>
      <c r="G223" s="240"/>
      <c r="H223" s="243">
        <v>12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138</v>
      </c>
      <c r="AU223" s="249" t="s">
        <v>87</v>
      </c>
      <c r="AV223" s="13" t="s">
        <v>87</v>
      </c>
      <c r="AW223" s="13" t="s">
        <v>34</v>
      </c>
      <c r="AX223" s="13" t="s">
        <v>85</v>
      </c>
      <c r="AY223" s="249" t="s">
        <v>125</v>
      </c>
    </row>
    <row r="224" s="2" customFormat="1" ht="16.5" customHeight="1">
      <c r="A224" s="39"/>
      <c r="B224" s="40"/>
      <c r="C224" s="261" t="s">
        <v>301</v>
      </c>
      <c r="D224" s="261" t="s">
        <v>205</v>
      </c>
      <c r="E224" s="262" t="s">
        <v>509</v>
      </c>
      <c r="F224" s="263" t="s">
        <v>510</v>
      </c>
      <c r="G224" s="264" t="s">
        <v>155</v>
      </c>
      <c r="H224" s="265">
        <v>10.199999999999999</v>
      </c>
      <c r="I224" s="266"/>
      <c r="J224" s="267">
        <f>ROUND(I224*H224,2)</f>
        <v>0</v>
      </c>
      <c r="K224" s="263" t="s">
        <v>131</v>
      </c>
      <c r="L224" s="268"/>
      <c r="M224" s="269" t="s">
        <v>1</v>
      </c>
      <c r="N224" s="270" t="s">
        <v>42</v>
      </c>
      <c r="O224" s="92"/>
      <c r="P224" s="228">
        <f>O224*H224</f>
        <v>0</v>
      </c>
      <c r="Q224" s="228">
        <v>0.048300000000000003</v>
      </c>
      <c r="R224" s="228">
        <f>Q224*H224</f>
        <v>0.49265999999999999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189</v>
      </c>
      <c r="AT224" s="230" t="s">
        <v>205</v>
      </c>
      <c r="AU224" s="230" t="s">
        <v>87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85</v>
      </c>
      <c r="BK224" s="231">
        <f>ROUND(I224*H224,2)</f>
        <v>0</v>
      </c>
      <c r="BL224" s="18" t="s">
        <v>132</v>
      </c>
      <c r="BM224" s="230" t="s">
        <v>511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510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87</v>
      </c>
    </row>
    <row r="226" s="13" customFormat="1">
      <c r="A226" s="13"/>
      <c r="B226" s="239"/>
      <c r="C226" s="240"/>
      <c r="D226" s="232" t="s">
        <v>138</v>
      </c>
      <c r="E226" s="241" t="s">
        <v>1</v>
      </c>
      <c r="F226" s="242" t="s">
        <v>512</v>
      </c>
      <c r="G226" s="240"/>
      <c r="H226" s="243">
        <v>10.199999999999999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87</v>
      </c>
      <c r="AV226" s="13" t="s">
        <v>87</v>
      </c>
      <c r="AW226" s="13" t="s">
        <v>34</v>
      </c>
      <c r="AX226" s="13" t="s">
        <v>85</v>
      </c>
      <c r="AY226" s="249" t="s">
        <v>125</v>
      </c>
    </row>
    <row r="227" s="2" customFormat="1" ht="16.5" customHeight="1">
      <c r="A227" s="39"/>
      <c r="B227" s="40"/>
      <c r="C227" s="261" t="s">
        <v>309</v>
      </c>
      <c r="D227" s="261" t="s">
        <v>205</v>
      </c>
      <c r="E227" s="262" t="s">
        <v>513</v>
      </c>
      <c r="F227" s="263" t="s">
        <v>514</v>
      </c>
      <c r="G227" s="264" t="s">
        <v>155</v>
      </c>
      <c r="H227" s="265">
        <v>2</v>
      </c>
      <c r="I227" s="266"/>
      <c r="J227" s="267">
        <f>ROUND(I227*H227,2)</f>
        <v>0</v>
      </c>
      <c r="K227" s="263" t="s">
        <v>131</v>
      </c>
      <c r="L227" s="268"/>
      <c r="M227" s="269" t="s">
        <v>1</v>
      </c>
      <c r="N227" s="270" t="s">
        <v>42</v>
      </c>
      <c r="O227" s="92"/>
      <c r="P227" s="228">
        <f>O227*H227</f>
        <v>0</v>
      </c>
      <c r="Q227" s="228">
        <v>0.065670000000000006</v>
      </c>
      <c r="R227" s="228">
        <f>Q227*H227</f>
        <v>0.13134000000000001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189</v>
      </c>
      <c r="AT227" s="230" t="s">
        <v>205</v>
      </c>
      <c r="AU227" s="230" t="s">
        <v>87</v>
      </c>
      <c r="AY227" s="18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85</v>
      </c>
      <c r="BK227" s="231">
        <f>ROUND(I227*H227,2)</f>
        <v>0</v>
      </c>
      <c r="BL227" s="18" t="s">
        <v>132</v>
      </c>
      <c r="BM227" s="230" t="s">
        <v>515</v>
      </c>
    </row>
    <row r="228" s="2" customFormat="1">
      <c r="A228" s="39"/>
      <c r="B228" s="40"/>
      <c r="C228" s="41"/>
      <c r="D228" s="232" t="s">
        <v>134</v>
      </c>
      <c r="E228" s="41"/>
      <c r="F228" s="233" t="s">
        <v>514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87</v>
      </c>
    </row>
    <row r="229" s="13" customFormat="1">
      <c r="A229" s="13"/>
      <c r="B229" s="239"/>
      <c r="C229" s="240"/>
      <c r="D229" s="232" t="s">
        <v>138</v>
      </c>
      <c r="E229" s="241" t="s">
        <v>1</v>
      </c>
      <c r="F229" s="242" t="s">
        <v>516</v>
      </c>
      <c r="G229" s="240"/>
      <c r="H229" s="243">
        <v>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138</v>
      </c>
      <c r="AU229" s="249" t="s">
        <v>87</v>
      </c>
      <c r="AV229" s="13" t="s">
        <v>87</v>
      </c>
      <c r="AW229" s="13" t="s">
        <v>34</v>
      </c>
      <c r="AX229" s="13" t="s">
        <v>85</v>
      </c>
      <c r="AY229" s="249" t="s">
        <v>125</v>
      </c>
    </row>
    <row r="230" s="2" customFormat="1" ht="21.75" customHeight="1">
      <c r="A230" s="39"/>
      <c r="B230" s="40"/>
      <c r="C230" s="219" t="s">
        <v>314</v>
      </c>
      <c r="D230" s="219" t="s">
        <v>127</v>
      </c>
      <c r="E230" s="220" t="s">
        <v>360</v>
      </c>
      <c r="F230" s="221" t="s">
        <v>361</v>
      </c>
      <c r="G230" s="222" t="s">
        <v>155</v>
      </c>
      <c r="H230" s="223">
        <v>12</v>
      </c>
      <c r="I230" s="224"/>
      <c r="J230" s="225">
        <f>ROUND(I230*H230,2)</f>
        <v>0</v>
      </c>
      <c r="K230" s="221" t="s">
        <v>131</v>
      </c>
      <c r="L230" s="45"/>
      <c r="M230" s="226" t="s">
        <v>1</v>
      </c>
      <c r="N230" s="227" t="s">
        <v>42</v>
      </c>
      <c r="O230" s="92"/>
      <c r="P230" s="228">
        <f>O230*H230</f>
        <v>0</v>
      </c>
      <c r="Q230" s="228">
        <v>0.00059999999999999995</v>
      </c>
      <c r="R230" s="228">
        <f>Q230*H230</f>
        <v>0.0071999999999999998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132</v>
      </c>
      <c r="AT230" s="230" t="s">
        <v>127</v>
      </c>
      <c r="AU230" s="230" t="s">
        <v>87</v>
      </c>
      <c r="AY230" s="18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85</v>
      </c>
      <c r="BK230" s="231">
        <f>ROUND(I230*H230,2)</f>
        <v>0</v>
      </c>
      <c r="BL230" s="18" t="s">
        <v>132</v>
      </c>
      <c r="BM230" s="230" t="s">
        <v>517</v>
      </c>
    </row>
    <row r="231" s="2" customFormat="1">
      <c r="A231" s="39"/>
      <c r="B231" s="40"/>
      <c r="C231" s="41"/>
      <c r="D231" s="232" t="s">
        <v>134</v>
      </c>
      <c r="E231" s="41"/>
      <c r="F231" s="233" t="s">
        <v>363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134</v>
      </c>
      <c r="AU231" s="18" t="s">
        <v>87</v>
      </c>
    </row>
    <row r="232" s="2" customFormat="1">
      <c r="A232" s="39"/>
      <c r="B232" s="40"/>
      <c r="C232" s="41"/>
      <c r="D232" s="237" t="s">
        <v>136</v>
      </c>
      <c r="E232" s="41"/>
      <c r="F232" s="238" t="s">
        <v>364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87</v>
      </c>
    </row>
    <row r="233" s="13" customFormat="1">
      <c r="A233" s="13"/>
      <c r="B233" s="239"/>
      <c r="C233" s="240"/>
      <c r="D233" s="232" t="s">
        <v>138</v>
      </c>
      <c r="E233" s="241" t="s">
        <v>1</v>
      </c>
      <c r="F233" s="242" t="s">
        <v>518</v>
      </c>
      <c r="G233" s="240"/>
      <c r="H233" s="243">
        <v>12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138</v>
      </c>
      <c r="AU233" s="249" t="s">
        <v>87</v>
      </c>
      <c r="AV233" s="13" t="s">
        <v>87</v>
      </c>
      <c r="AW233" s="13" t="s">
        <v>34</v>
      </c>
      <c r="AX233" s="13" t="s">
        <v>85</v>
      </c>
      <c r="AY233" s="249" t="s">
        <v>125</v>
      </c>
    </row>
    <row r="234" s="2" customFormat="1" ht="16.5" customHeight="1">
      <c r="A234" s="39"/>
      <c r="B234" s="40"/>
      <c r="C234" s="219" t="s">
        <v>319</v>
      </c>
      <c r="D234" s="219" t="s">
        <v>127</v>
      </c>
      <c r="E234" s="220" t="s">
        <v>367</v>
      </c>
      <c r="F234" s="221" t="s">
        <v>368</v>
      </c>
      <c r="G234" s="222" t="s">
        <v>155</v>
      </c>
      <c r="H234" s="223">
        <v>12</v>
      </c>
      <c r="I234" s="224"/>
      <c r="J234" s="225">
        <f>ROUND(I234*H234,2)</f>
        <v>0</v>
      </c>
      <c r="K234" s="221" t="s">
        <v>131</v>
      </c>
      <c r="L234" s="45"/>
      <c r="M234" s="226" t="s">
        <v>1</v>
      </c>
      <c r="N234" s="227" t="s">
        <v>42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132</v>
      </c>
      <c r="AT234" s="230" t="s">
        <v>127</v>
      </c>
      <c r="AU234" s="230" t="s">
        <v>87</v>
      </c>
      <c r="AY234" s="18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85</v>
      </c>
      <c r="BK234" s="231">
        <f>ROUND(I234*H234,2)</f>
        <v>0</v>
      </c>
      <c r="BL234" s="18" t="s">
        <v>132</v>
      </c>
      <c r="BM234" s="230" t="s">
        <v>519</v>
      </c>
    </row>
    <row r="235" s="2" customFormat="1">
      <c r="A235" s="39"/>
      <c r="B235" s="40"/>
      <c r="C235" s="41"/>
      <c r="D235" s="232" t="s">
        <v>134</v>
      </c>
      <c r="E235" s="41"/>
      <c r="F235" s="233" t="s">
        <v>370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87</v>
      </c>
    </row>
    <row r="236" s="2" customFormat="1">
      <c r="A236" s="39"/>
      <c r="B236" s="40"/>
      <c r="C236" s="41"/>
      <c r="D236" s="237" t="s">
        <v>136</v>
      </c>
      <c r="E236" s="41"/>
      <c r="F236" s="238" t="s">
        <v>371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87</v>
      </c>
    </row>
    <row r="237" s="13" customFormat="1">
      <c r="A237" s="13"/>
      <c r="B237" s="239"/>
      <c r="C237" s="240"/>
      <c r="D237" s="232" t="s">
        <v>138</v>
      </c>
      <c r="E237" s="241" t="s">
        <v>1</v>
      </c>
      <c r="F237" s="242" t="s">
        <v>520</v>
      </c>
      <c r="G237" s="240"/>
      <c r="H237" s="243">
        <v>12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138</v>
      </c>
      <c r="AU237" s="249" t="s">
        <v>87</v>
      </c>
      <c r="AV237" s="13" t="s">
        <v>87</v>
      </c>
      <c r="AW237" s="13" t="s">
        <v>34</v>
      </c>
      <c r="AX237" s="13" t="s">
        <v>85</v>
      </c>
      <c r="AY237" s="249" t="s">
        <v>125</v>
      </c>
    </row>
    <row r="238" s="12" customFormat="1" ht="22.8" customHeight="1">
      <c r="A238" s="12"/>
      <c r="B238" s="203"/>
      <c r="C238" s="204"/>
      <c r="D238" s="205" t="s">
        <v>76</v>
      </c>
      <c r="E238" s="217" t="s">
        <v>373</v>
      </c>
      <c r="F238" s="217" t="s">
        <v>374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SUM(P239:P268)</f>
        <v>0</v>
      </c>
      <c r="Q238" s="211"/>
      <c r="R238" s="212">
        <f>SUM(R239:R268)</f>
        <v>0</v>
      </c>
      <c r="S238" s="211"/>
      <c r="T238" s="213">
        <f>SUM(T239:T268)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85</v>
      </c>
      <c r="AT238" s="215" t="s">
        <v>76</v>
      </c>
      <c r="AU238" s="215" t="s">
        <v>85</v>
      </c>
      <c r="AY238" s="214" t="s">
        <v>125</v>
      </c>
      <c r="BK238" s="216">
        <f>SUM(BK239:BK268)</f>
        <v>0</v>
      </c>
    </row>
    <row r="239" s="2" customFormat="1" ht="16.5" customHeight="1">
      <c r="A239" s="39"/>
      <c r="B239" s="40"/>
      <c r="C239" s="219" t="s">
        <v>325</v>
      </c>
      <c r="D239" s="219" t="s">
        <v>127</v>
      </c>
      <c r="E239" s="220" t="s">
        <v>376</v>
      </c>
      <c r="F239" s="221" t="s">
        <v>377</v>
      </c>
      <c r="G239" s="222" t="s">
        <v>184</v>
      </c>
      <c r="H239" s="223">
        <v>6.3719999999999999</v>
      </c>
      <c r="I239" s="224"/>
      <c r="J239" s="225">
        <f>ROUND(I239*H239,2)</f>
        <v>0</v>
      </c>
      <c r="K239" s="221" t="s">
        <v>131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132</v>
      </c>
      <c r="AT239" s="230" t="s">
        <v>127</v>
      </c>
      <c r="AU239" s="230" t="s">
        <v>87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85</v>
      </c>
      <c r="BK239" s="231">
        <f>ROUND(I239*H239,2)</f>
        <v>0</v>
      </c>
      <c r="BL239" s="18" t="s">
        <v>132</v>
      </c>
      <c r="BM239" s="230" t="s">
        <v>521</v>
      </c>
    </row>
    <row r="240" s="2" customFormat="1">
      <c r="A240" s="39"/>
      <c r="B240" s="40"/>
      <c r="C240" s="41"/>
      <c r="D240" s="232" t="s">
        <v>134</v>
      </c>
      <c r="E240" s="41"/>
      <c r="F240" s="233" t="s">
        <v>379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87</v>
      </c>
    </row>
    <row r="241" s="2" customFormat="1">
      <c r="A241" s="39"/>
      <c r="B241" s="40"/>
      <c r="C241" s="41"/>
      <c r="D241" s="237" t="s">
        <v>136</v>
      </c>
      <c r="E241" s="41"/>
      <c r="F241" s="238" t="s">
        <v>380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87</v>
      </c>
    </row>
    <row r="242" s="15" customFormat="1">
      <c r="A242" s="15"/>
      <c r="B242" s="271"/>
      <c r="C242" s="272"/>
      <c r="D242" s="232" t="s">
        <v>138</v>
      </c>
      <c r="E242" s="273" t="s">
        <v>1</v>
      </c>
      <c r="F242" s="274" t="s">
        <v>381</v>
      </c>
      <c r="G242" s="272"/>
      <c r="H242" s="273" t="s">
        <v>1</v>
      </c>
      <c r="I242" s="275"/>
      <c r="J242" s="272"/>
      <c r="K242" s="272"/>
      <c r="L242" s="276"/>
      <c r="M242" s="277"/>
      <c r="N242" s="278"/>
      <c r="O242" s="278"/>
      <c r="P242" s="278"/>
      <c r="Q242" s="278"/>
      <c r="R242" s="278"/>
      <c r="S242" s="278"/>
      <c r="T242" s="27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0" t="s">
        <v>138</v>
      </c>
      <c r="AU242" s="280" t="s">
        <v>87</v>
      </c>
      <c r="AV242" s="15" t="s">
        <v>85</v>
      </c>
      <c r="AW242" s="15" t="s">
        <v>34</v>
      </c>
      <c r="AX242" s="15" t="s">
        <v>77</v>
      </c>
      <c r="AY242" s="280" t="s">
        <v>125</v>
      </c>
    </row>
    <row r="243" s="13" customFormat="1">
      <c r="A243" s="13"/>
      <c r="B243" s="239"/>
      <c r="C243" s="240"/>
      <c r="D243" s="232" t="s">
        <v>138</v>
      </c>
      <c r="E243" s="241" t="s">
        <v>1</v>
      </c>
      <c r="F243" s="242" t="s">
        <v>522</v>
      </c>
      <c r="G243" s="240"/>
      <c r="H243" s="243">
        <v>2.46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138</v>
      </c>
      <c r="AU243" s="249" t="s">
        <v>87</v>
      </c>
      <c r="AV243" s="13" t="s">
        <v>87</v>
      </c>
      <c r="AW243" s="13" t="s">
        <v>34</v>
      </c>
      <c r="AX243" s="13" t="s">
        <v>77</v>
      </c>
      <c r="AY243" s="249" t="s">
        <v>125</v>
      </c>
    </row>
    <row r="244" s="16" customFormat="1">
      <c r="A244" s="16"/>
      <c r="B244" s="281"/>
      <c r="C244" s="282"/>
      <c r="D244" s="232" t="s">
        <v>138</v>
      </c>
      <c r="E244" s="283" t="s">
        <v>1</v>
      </c>
      <c r="F244" s="284" t="s">
        <v>384</v>
      </c>
      <c r="G244" s="282"/>
      <c r="H244" s="285">
        <v>2.46</v>
      </c>
      <c r="I244" s="286"/>
      <c r="J244" s="282"/>
      <c r="K244" s="282"/>
      <c r="L244" s="287"/>
      <c r="M244" s="288"/>
      <c r="N244" s="289"/>
      <c r="O244" s="289"/>
      <c r="P244" s="289"/>
      <c r="Q244" s="289"/>
      <c r="R244" s="289"/>
      <c r="S244" s="289"/>
      <c r="T244" s="290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1" t="s">
        <v>138</v>
      </c>
      <c r="AU244" s="291" t="s">
        <v>87</v>
      </c>
      <c r="AV244" s="16" t="s">
        <v>146</v>
      </c>
      <c r="AW244" s="16" t="s">
        <v>34</v>
      </c>
      <c r="AX244" s="16" t="s">
        <v>77</v>
      </c>
      <c r="AY244" s="291" t="s">
        <v>125</v>
      </c>
    </row>
    <row r="245" s="15" customFormat="1">
      <c r="A245" s="15"/>
      <c r="B245" s="271"/>
      <c r="C245" s="272"/>
      <c r="D245" s="232" t="s">
        <v>138</v>
      </c>
      <c r="E245" s="273" t="s">
        <v>1</v>
      </c>
      <c r="F245" s="274" t="s">
        <v>385</v>
      </c>
      <c r="G245" s="272"/>
      <c r="H245" s="273" t="s">
        <v>1</v>
      </c>
      <c r="I245" s="275"/>
      <c r="J245" s="272"/>
      <c r="K245" s="272"/>
      <c r="L245" s="276"/>
      <c r="M245" s="277"/>
      <c r="N245" s="278"/>
      <c r="O245" s="278"/>
      <c r="P245" s="278"/>
      <c r="Q245" s="278"/>
      <c r="R245" s="278"/>
      <c r="S245" s="278"/>
      <c r="T245" s="27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0" t="s">
        <v>138</v>
      </c>
      <c r="AU245" s="280" t="s">
        <v>87</v>
      </c>
      <c r="AV245" s="15" t="s">
        <v>85</v>
      </c>
      <c r="AW245" s="15" t="s">
        <v>34</v>
      </c>
      <c r="AX245" s="15" t="s">
        <v>77</v>
      </c>
      <c r="AY245" s="280" t="s">
        <v>125</v>
      </c>
    </row>
    <row r="246" s="13" customFormat="1">
      <c r="A246" s="13"/>
      <c r="B246" s="239"/>
      <c r="C246" s="240"/>
      <c r="D246" s="232" t="s">
        <v>138</v>
      </c>
      <c r="E246" s="241" t="s">
        <v>1</v>
      </c>
      <c r="F246" s="242" t="s">
        <v>523</v>
      </c>
      <c r="G246" s="240"/>
      <c r="H246" s="243">
        <v>2.3999999999999999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138</v>
      </c>
      <c r="AU246" s="249" t="s">
        <v>87</v>
      </c>
      <c r="AV246" s="13" t="s">
        <v>87</v>
      </c>
      <c r="AW246" s="13" t="s">
        <v>34</v>
      </c>
      <c r="AX246" s="13" t="s">
        <v>77</v>
      </c>
      <c r="AY246" s="249" t="s">
        <v>125</v>
      </c>
    </row>
    <row r="247" s="13" customFormat="1">
      <c r="A247" s="13"/>
      <c r="B247" s="239"/>
      <c r="C247" s="240"/>
      <c r="D247" s="232" t="s">
        <v>138</v>
      </c>
      <c r="E247" s="241" t="s">
        <v>1</v>
      </c>
      <c r="F247" s="242" t="s">
        <v>524</v>
      </c>
      <c r="G247" s="240"/>
      <c r="H247" s="243">
        <v>0.64800000000000002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138</v>
      </c>
      <c r="AU247" s="249" t="s">
        <v>87</v>
      </c>
      <c r="AV247" s="13" t="s">
        <v>87</v>
      </c>
      <c r="AW247" s="13" t="s">
        <v>34</v>
      </c>
      <c r="AX247" s="13" t="s">
        <v>77</v>
      </c>
      <c r="AY247" s="249" t="s">
        <v>125</v>
      </c>
    </row>
    <row r="248" s="16" customFormat="1">
      <c r="A248" s="16"/>
      <c r="B248" s="281"/>
      <c r="C248" s="282"/>
      <c r="D248" s="232" t="s">
        <v>138</v>
      </c>
      <c r="E248" s="283" t="s">
        <v>1</v>
      </c>
      <c r="F248" s="284" t="s">
        <v>384</v>
      </c>
      <c r="G248" s="282"/>
      <c r="H248" s="285">
        <v>3.048</v>
      </c>
      <c r="I248" s="286"/>
      <c r="J248" s="282"/>
      <c r="K248" s="282"/>
      <c r="L248" s="287"/>
      <c r="M248" s="288"/>
      <c r="N248" s="289"/>
      <c r="O248" s="289"/>
      <c r="P248" s="289"/>
      <c r="Q248" s="289"/>
      <c r="R248" s="289"/>
      <c r="S248" s="289"/>
      <c r="T248" s="290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91" t="s">
        <v>138</v>
      </c>
      <c r="AU248" s="291" t="s">
        <v>87</v>
      </c>
      <c r="AV248" s="16" t="s">
        <v>146</v>
      </c>
      <c r="AW248" s="16" t="s">
        <v>34</v>
      </c>
      <c r="AX248" s="16" t="s">
        <v>77</v>
      </c>
      <c r="AY248" s="291" t="s">
        <v>125</v>
      </c>
    </row>
    <row r="249" s="15" customFormat="1">
      <c r="A249" s="15"/>
      <c r="B249" s="271"/>
      <c r="C249" s="272"/>
      <c r="D249" s="232" t="s">
        <v>138</v>
      </c>
      <c r="E249" s="273" t="s">
        <v>1</v>
      </c>
      <c r="F249" s="274" t="s">
        <v>387</v>
      </c>
      <c r="G249" s="272"/>
      <c r="H249" s="273" t="s">
        <v>1</v>
      </c>
      <c r="I249" s="275"/>
      <c r="J249" s="272"/>
      <c r="K249" s="272"/>
      <c r="L249" s="276"/>
      <c r="M249" s="277"/>
      <c r="N249" s="278"/>
      <c r="O249" s="278"/>
      <c r="P249" s="278"/>
      <c r="Q249" s="278"/>
      <c r="R249" s="278"/>
      <c r="S249" s="278"/>
      <c r="T249" s="27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0" t="s">
        <v>138</v>
      </c>
      <c r="AU249" s="280" t="s">
        <v>87</v>
      </c>
      <c r="AV249" s="15" t="s">
        <v>85</v>
      </c>
      <c r="AW249" s="15" t="s">
        <v>34</v>
      </c>
      <c r="AX249" s="15" t="s">
        <v>77</v>
      </c>
      <c r="AY249" s="280" t="s">
        <v>125</v>
      </c>
    </row>
    <row r="250" s="13" customFormat="1">
      <c r="A250" s="13"/>
      <c r="B250" s="239"/>
      <c r="C250" s="240"/>
      <c r="D250" s="232" t="s">
        <v>138</v>
      </c>
      <c r="E250" s="241" t="s">
        <v>1</v>
      </c>
      <c r="F250" s="242" t="s">
        <v>525</v>
      </c>
      <c r="G250" s="240"/>
      <c r="H250" s="243">
        <v>0.86399999999999999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138</v>
      </c>
      <c r="AU250" s="249" t="s">
        <v>87</v>
      </c>
      <c r="AV250" s="13" t="s">
        <v>87</v>
      </c>
      <c r="AW250" s="13" t="s">
        <v>34</v>
      </c>
      <c r="AX250" s="13" t="s">
        <v>77</v>
      </c>
      <c r="AY250" s="249" t="s">
        <v>125</v>
      </c>
    </row>
    <row r="251" s="16" customFormat="1">
      <c r="A251" s="16"/>
      <c r="B251" s="281"/>
      <c r="C251" s="282"/>
      <c r="D251" s="232" t="s">
        <v>138</v>
      </c>
      <c r="E251" s="283" t="s">
        <v>1</v>
      </c>
      <c r="F251" s="284" t="s">
        <v>384</v>
      </c>
      <c r="G251" s="282"/>
      <c r="H251" s="285">
        <v>0.86399999999999999</v>
      </c>
      <c r="I251" s="286"/>
      <c r="J251" s="282"/>
      <c r="K251" s="282"/>
      <c r="L251" s="287"/>
      <c r="M251" s="288"/>
      <c r="N251" s="289"/>
      <c r="O251" s="289"/>
      <c r="P251" s="289"/>
      <c r="Q251" s="289"/>
      <c r="R251" s="289"/>
      <c r="S251" s="289"/>
      <c r="T251" s="290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91" t="s">
        <v>138</v>
      </c>
      <c r="AU251" s="291" t="s">
        <v>87</v>
      </c>
      <c r="AV251" s="16" t="s">
        <v>146</v>
      </c>
      <c r="AW251" s="16" t="s">
        <v>34</v>
      </c>
      <c r="AX251" s="16" t="s">
        <v>77</v>
      </c>
      <c r="AY251" s="291" t="s">
        <v>125</v>
      </c>
    </row>
    <row r="252" s="14" customFormat="1">
      <c r="A252" s="14"/>
      <c r="B252" s="250"/>
      <c r="C252" s="251"/>
      <c r="D252" s="232" t="s">
        <v>138</v>
      </c>
      <c r="E252" s="252" t="s">
        <v>1</v>
      </c>
      <c r="F252" s="253" t="s">
        <v>170</v>
      </c>
      <c r="G252" s="251"/>
      <c r="H252" s="254">
        <v>6.371999999999999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138</v>
      </c>
      <c r="AU252" s="260" t="s">
        <v>87</v>
      </c>
      <c r="AV252" s="14" t="s">
        <v>132</v>
      </c>
      <c r="AW252" s="14" t="s">
        <v>34</v>
      </c>
      <c r="AX252" s="14" t="s">
        <v>85</v>
      </c>
      <c r="AY252" s="260" t="s">
        <v>125</v>
      </c>
    </row>
    <row r="253" s="2" customFormat="1" ht="16.5" customHeight="1">
      <c r="A253" s="39"/>
      <c r="B253" s="40"/>
      <c r="C253" s="219" t="s">
        <v>330</v>
      </c>
      <c r="D253" s="219" t="s">
        <v>127</v>
      </c>
      <c r="E253" s="220" t="s">
        <v>390</v>
      </c>
      <c r="F253" s="221" t="s">
        <v>391</v>
      </c>
      <c r="G253" s="222" t="s">
        <v>184</v>
      </c>
      <c r="H253" s="223">
        <v>57.347999999999999</v>
      </c>
      <c r="I253" s="224"/>
      <c r="J253" s="225">
        <f>ROUND(I253*H253,2)</f>
        <v>0</v>
      </c>
      <c r="K253" s="221" t="s">
        <v>131</v>
      </c>
      <c r="L253" s="45"/>
      <c r="M253" s="226" t="s">
        <v>1</v>
      </c>
      <c r="N253" s="227" t="s">
        <v>42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132</v>
      </c>
      <c r="AT253" s="230" t="s">
        <v>127</v>
      </c>
      <c r="AU253" s="230" t="s">
        <v>87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132</v>
      </c>
      <c r="BM253" s="230" t="s">
        <v>526</v>
      </c>
    </row>
    <row r="254" s="2" customFormat="1">
      <c r="A254" s="39"/>
      <c r="B254" s="40"/>
      <c r="C254" s="41"/>
      <c r="D254" s="232" t="s">
        <v>134</v>
      </c>
      <c r="E254" s="41"/>
      <c r="F254" s="233" t="s">
        <v>393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87</v>
      </c>
    </row>
    <row r="255" s="2" customFormat="1">
      <c r="A255" s="39"/>
      <c r="B255" s="40"/>
      <c r="C255" s="41"/>
      <c r="D255" s="237" t="s">
        <v>136</v>
      </c>
      <c r="E255" s="41"/>
      <c r="F255" s="238" t="s">
        <v>394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87</v>
      </c>
    </row>
    <row r="256" s="13" customFormat="1">
      <c r="A256" s="13"/>
      <c r="B256" s="239"/>
      <c r="C256" s="240"/>
      <c r="D256" s="232" t="s">
        <v>138</v>
      </c>
      <c r="E256" s="241" t="s">
        <v>1</v>
      </c>
      <c r="F256" s="242" t="s">
        <v>527</v>
      </c>
      <c r="G256" s="240"/>
      <c r="H256" s="243">
        <v>57.347999999999999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138</v>
      </c>
      <c r="AU256" s="249" t="s">
        <v>87</v>
      </c>
      <c r="AV256" s="13" t="s">
        <v>87</v>
      </c>
      <c r="AW256" s="13" t="s">
        <v>34</v>
      </c>
      <c r="AX256" s="13" t="s">
        <v>85</v>
      </c>
      <c r="AY256" s="249" t="s">
        <v>125</v>
      </c>
    </row>
    <row r="257" s="2" customFormat="1" ht="24.15" customHeight="1">
      <c r="A257" s="39"/>
      <c r="B257" s="40"/>
      <c r="C257" s="219" t="s">
        <v>335</v>
      </c>
      <c r="D257" s="219" t="s">
        <v>127</v>
      </c>
      <c r="E257" s="220" t="s">
        <v>397</v>
      </c>
      <c r="F257" s="221" t="s">
        <v>398</v>
      </c>
      <c r="G257" s="222" t="s">
        <v>184</v>
      </c>
      <c r="H257" s="223">
        <v>2.46</v>
      </c>
      <c r="I257" s="224"/>
      <c r="J257" s="225">
        <f>ROUND(I257*H257,2)</f>
        <v>0</v>
      </c>
      <c r="K257" s="221" t="s">
        <v>131</v>
      </c>
      <c r="L257" s="45"/>
      <c r="M257" s="226" t="s">
        <v>1</v>
      </c>
      <c r="N257" s="227" t="s">
        <v>42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132</v>
      </c>
      <c r="AT257" s="230" t="s">
        <v>127</v>
      </c>
      <c r="AU257" s="230" t="s">
        <v>87</v>
      </c>
      <c r="AY257" s="18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85</v>
      </c>
      <c r="BK257" s="231">
        <f>ROUND(I257*H257,2)</f>
        <v>0</v>
      </c>
      <c r="BL257" s="18" t="s">
        <v>132</v>
      </c>
      <c r="BM257" s="230" t="s">
        <v>528</v>
      </c>
    </row>
    <row r="258" s="2" customFormat="1">
      <c r="A258" s="39"/>
      <c r="B258" s="40"/>
      <c r="C258" s="41"/>
      <c r="D258" s="232" t="s">
        <v>134</v>
      </c>
      <c r="E258" s="41"/>
      <c r="F258" s="233" t="s">
        <v>400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87</v>
      </c>
    </row>
    <row r="259" s="2" customFormat="1">
      <c r="A259" s="39"/>
      <c r="B259" s="40"/>
      <c r="C259" s="41"/>
      <c r="D259" s="237" t="s">
        <v>136</v>
      </c>
      <c r="E259" s="41"/>
      <c r="F259" s="238" t="s">
        <v>401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87</v>
      </c>
    </row>
    <row r="260" s="13" customFormat="1">
      <c r="A260" s="13"/>
      <c r="B260" s="239"/>
      <c r="C260" s="240"/>
      <c r="D260" s="232" t="s">
        <v>138</v>
      </c>
      <c r="E260" s="241" t="s">
        <v>1</v>
      </c>
      <c r="F260" s="242" t="s">
        <v>529</v>
      </c>
      <c r="G260" s="240"/>
      <c r="H260" s="243">
        <v>2.46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138</v>
      </c>
      <c r="AU260" s="249" t="s">
        <v>87</v>
      </c>
      <c r="AV260" s="13" t="s">
        <v>87</v>
      </c>
      <c r="AW260" s="13" t="s">
        <v>34</v>
      </c>
      <c r="AX260" s="13" t="s">
        <v>85</v>
      </c>
      <c r="AY260" s="249" t="s">
        <v>125</v>
      </c>
    </row>
    <row r="261" s="2" customFormat="1" ht="24.15" customHeight="1">
      <c r="A261" s="39"/>
      <c r="B261" s="40"/>
      <c r="C261" s="219" t="s">
        <v>342</v>
      </c>
      <c r="D261" s="219" t="s">
        <v>127</v>
      </c>
      <c r="E261" s="220" t="s">
        <v>404</v>
      </c>
      <c r="F261" s="221" t="s">
        <v>186</v>
      </c>
      <c r="G261" s="222" t="s">
        <v>184</v>
      </c>
      <c r="H261" s="223">
        <v>3.048</v>
      </c>
      <c r="I261" s="224"/>
      <c r="J261" s="225">
        <f>ROUND(I261*H261,2)</f>
        <v>0</v>
      </c>
      <c r="K261" s="221" t="s">
        <v>131</v>
      </c>
      <c r="L261" s="45"/>
      <c r="M261" s="226" t="s">
        <v>1</v>
      </c>
      <c r="N261" s="227" t="s">
        <v>42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132</v>
      </c>
      <c r="AT261" s="230" t="s">
        <v>127</v>
      </c>
      <c r="AU261" s="230" t="s">
        <v>87</v>
      </c>
      <c r="AY261" s="18" t="s">
        <v>125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85</v>
      </c>
      <c r="BK261" s="231">
        <f>ROUND(I261*H261,2)</f>
        <v>0</v>
      </c>
      <c r="BL261" s="18" t="s">
        <v>132</v>
      </c>
      <c r="BM261" s="230" t="s">
        <v>530</v>
      </c>
    </row>
    <row r="262" s="2" customFormat="1">
      <c r="A262" s="39"/>
      <c r="B262" s="40"/>
      <c r="C262" s="41"/>
      <c r="D262" s="232" t="s">
        <v>134</v>
      </c>
      <c r="E262" s="41"/>
      <c r="F262" s="233" t="s">
        <v>186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87</v>
      </c>
    </row>
    <row r="263" s="2" customFormat="1">
      <c r="A263" s="39"/>
      <c r="B263" s="40"/>
      <c r="C263" s="41"/>
      <c r="D263" s="237" t="s">
        <v>136</v>
      </c>
      <c r="E263" s="41"/>
      <c r="F263" s="238" t="s">
        <v>406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87</v>
      </c>
    </row>
    <row r="264" s="13" customFormat="1">
      <c r="A264" s="13"/>
      <c r="B264" s="239"/>
      <c r="C264" s="240"/>
      <c r="D264" s="232" t="s">
        <v>138</v>
      </c>
      <c r="E264" s="241" t="s">
        <v>1</v>
      </c>
      <c r="F264" s="242" t="s">
        <v>531</v>
      </c>
      <c r="G264" s="240"/>
      <c r="H264" s="243">
        <v>3.048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138</v>
      </c>
      <c r="AU264" s="249" t="s">
        <v>87</v>
      </c>
      <c r="AV264" s="13" t="s">
        <v>87</v>
      </c>
      <c r="AW264" s="13" t="s">
        <v>34</v>
      </c>
      <c r="AX264" s="13" t="s">
        <v>85</v>
      </c>
      <c r="AY264" s="249" t="s">
        <v>125</v>
      </c>
    </row>
    <row r="265" s="2" customFormat="1" ht="24.15" customHeight="1">
      <c r="A265" s="39"/>
      <c r="B265" s="40"/>
      <c r="C265" s="219" t="s">
        <v>346</v>
      </c>
      <c r="D265" s="219" t="s">
        <v>127</v>
      </c>
      <c r="E265" s="220" t="s">
        <v>409</v>
      </c>
      <c r="F265" s="221" t="s">
        <v>410</v>
      </c>
      <c r="G265" s="222" t="s">
        <v>184</v>
      </c>
      <c r="H265" s="223">
        <v>0.86399999999999999</v>
      </c>
      <c r="I265" s="224"/>
      <c r="J265" s="225">
        <f>ROUND(I265*H265,2)</f>
        <v>0</v>
      </c>
      <c r="K265" s="221" t="s">
        <v>131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132</v>
      </c>
      <c r="AT265" s="230" t="s">
        <v>127</v>
      </c>
      <c r="AU265" s="230" t="s">
        <v>87</v>
      </c>
      <c r="AY265" s="18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132</v>
      </c>
      <c r="BM265" s="230" t="s">
        <v>532</v>
      </c>
    </row>
    <row r="266" s="2" customFormat="1">
      <c r="A266" s="39"/>
      <c r="B266" s="40"/>
      <c r="C266" s="41"/>
      <c r="D266" s="232" t="s">
        <v>134</v>
      </c>
      <c r="E266" s="41"/>
      <c r="F266" s="233" t="s">
        <v>410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87</v>
      </c>
    </row>
    <row r="267" s="2" customFormat="1">
      <c r="A267" s="39"/>
      <c r="B267" s="40"/>
      <c r="C267" s="41"/>
      <c r="D267" s="237" t="s">
        <v>136</v>
      </c>
      <c r="E267" s="41"/>
      <c r="F267" s="238" t="s">
        <v>412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87</v>
      </c>
    </row>
    <row r="268" s="13" customFormat="1">
      <c r="A268" s="13"/>
      <c r="B268" s="239"/>
      <c r="C268" s="240"/>
      <c r="D268" s="232" t="s">
        <v>138</v>
      </c>
      <c r="E268" s="241" t="s">
        <v>1</v>
      </c>
      <c r="F268" s="242" t="s">
        <v>533</v>
      </c>
      <c r="G268" s="240"/>
      <c r="H268" s="243">
        <v>0.86399999999999999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138</v>
      </c>
      <c r="AU268" s="249" t="s">
        <v>87</v>
      </c>
      <c r="AV268" s="13" t="s">
        <v>87</v>
      </c>
      <c r="AW268" s="13" t="s">
        <v>34</v>
      </c>
      <c r="AX268" s="13" t="s">
        <v>85</v>
      </c>
      <c r="AY268" s="249" t="s">
        <v>125</v>
      </c>
    </row>
    <row r="269" s="12" customFormat="1" ht="22.8" customHeight="1">
      <c r="A269" s="12"/>
      <c r="B269" s="203"/>
      <c r="C269" s="204"/>
      <c r="D269" s="205" t="s">
        <v>76</v>
      </c>
      <c r="E269" s="217" t="s">
        <v>414</v>
      </c>
      <c r="F269" s="217" t="s">
        <v>415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SUM(P270:P272)</f>
        <v>0</v>
      </c>
      <c r="Q269" s="211"/>
      <c r="R269" s="212">
        <f>SUM(R270:R272)</f>
        <v>0</v>
      </c>
      <c r="S269" s="211"/>
      <c r="T269" s="213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85</v>
      </c>
      <c r="AT269" s="215" t="s">
        <v>76</v>
      </c>
      <c r="AU269" s="215" t="s">
        <v>85</v>
      </c>
      <c r="AY269" s="214" t="s">
        <v>125</v>
      </c>
      <c r="BK269" s="216">
        <f>SUM(BK270:BK272)</f>
        <v>0</v>
      </c>
    </row>
    <row r="270" s="2" customFormat="1" ht="21.75" customHeight="1">
      <c r="A270" s="39"/>
      <c r="B270" s="40"/>
      <c r="C270" s="219" t="s">
        <v>354</v>
      </c>
      <c r="D270" s="219" t="s">
        <v>127</v>
      </c>
      <c r="E270" s="220" t="s">
        <v>417</v>
      </c>
      <c r="F270" s="221" t="s">
        <v>418</v>
      </c>
      <c r="G270" s="222" t="s">
        <v>184</v>
      </c>
      <c r="H270" s="223">
        <v>37.298999999999999</v>
      </c>
      <c r="I270" s="224"/>
      <c r="J270" s="225">
        <f>ROUND(I270*H270,2)</f>
        <v>0</v>
      </c>
      <c r="K270" s="221" t="s">
        <v>131</v>
      </c>
      <c r="L270" s="45"/>
      <c r="M270" s="226" t="s">
        <v>1</v>
      </c>
      <c r="N270" s="227" t="s">
        <v>42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132</v>
      </c>
      <c r="AT270" s="230" t="s">
        <v>127</v>
      </c>
      <c r="AU270" s="230" t="s">
        <v>87</v>
      </c>
      <c r="AY270" s="18" t="s">
        <v>125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85</v>
      </c>
      <c r="BK270" s="231">
        <f>ROUND(I270*H270,2)</f>
        <v>0</v>
      </c>
      <c r="BL270" s="18" t="s">
        <v>132</v>
      </c>
      <c r="BM270" s="230" t="s">
        <v>534</v>
      </c>
    </row>
    <row r="271" s="2" customFormat="1">
      <c r="A271" s="39"/>
      <c r="B271" s="40"/>
      <c r="C271" s="41"/>
      <c r="D271" s="232" t="s">
        <v>134</v>
      </c>
      <c r="E271" s="41"/>
      <c r="F271" s="233" t="s">
        <v>420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134</v>
      </c>
      <c r="AU271" s="18" t="s">
        <v>87</v>
      </c>
    </row>
    <row r="272" s="2" customFormat="1">
      <c r="A272" s="39"/>
      <c r="B272" s="40"/>
      <c r="C272" s="41"/>
      <c r="D272" s="237" t="s">
        <v>136</v>
      </c>
      <c r="E272" s="41"/>
      <c r="F272" s="238" t="s">
        <v>421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87</v>
      </c>
    </row>
    <row r="273" s="12" customFormat="1" ht="25.92" customHeight="1">
      <c r="A273" s="12"/>
      <c r="B273" s="203"/>
      <c r="C273" s="204"/>
      <c r="D273" s="205" t="s">
        <v>76</v>
      </c>
      <c r="E273" s="206" t="s">
        <v>205</v>
      </c>
      <c r="F273" s="206" t="s">
        <v>535</v>
      </c>
      <c r="G273" s="204"/>
      <c r="H273" s="204"/>
      <c r="I273" s="207"/>
      <c r="J273" s="208">
        <f>BK273</f>
        <v>0</v>
      </c>
      <c r="K273" s="204"/>
      <c r="L273" s="209"/>
      <c r="M273" s="210"/>
      <c r="N273" s="211"/>
      <c r="O273" s="211"/>
      <c r="P273" s="212">
        <f>P274</f>
        <v>0</v>
      </c>
      <c r="Q273" s="211"/>
      <c r="R273" s="212">
        <f>R274</f>
        <v>0.01176</v>
      </c>
      <c r="S273" s="211"/>
      <c r="T273" s="213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146</v>
      </c>
      <c r="AT273" s="215" t="s">
        <v>76</v>
      </c>
      <c r="AU273" s="215" t="s">
        <v>77</v>
      </c>
      <c r="AY273" s="214" t="s">
        <v>125</v>
      </c>
      <c r="BK273" s="216">
        <f>BK274</f>
        <v>0</v>
      </c>
    </row>
    <row r="274" s="12" customFormat="1" ht="22.8" customHeight="1">
      <c r="A274" s="12"/>
      <c r="B274" s="203"/>
      <c r="C274" s="204"/>
      <c r="D274" s="205" t="s">
        <v>76</v>
      </c>
      <c r="E274" s="217" t="s">
        <v>536</v>
      </c>
      <c r="F274" s="217" t="s">
        <v>537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SUM(P275:P300)</f>
        <v>0</v>
      </c>
      <c r="Q274" s="211"/>
      <c r="R274" s="212">
        <f>SUM(R275:R300)</f>
        <v>0.01176</v>
      </c>
      <c r="S274" s="211"/>
      <c r="T274" s="213">
        <f>SUM(T275:T300)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146</v>
      </c>
      <c r="AT274" s="215" t="s">
        <v>76</v>
      </c>
      <c r="AU274" s="215" t="s">
        <v>85</v>
      </c>
      <c r="AY274" s="214" t="s">
        <v>125</v>
      </c>
      <c r="BK274" s="216">
        <f>SUM(BK275:BK300)</f>
        <v>0</v>
      </c>
    </row>
    <row r="275" s="2" customFormat="1" ht="16.5" customHeight="1">
      <c r="A275" s="39"/>
      <c r="B275" s="40"/>
      <c r="C275" s="219" t="s">
        <v>359</v>
      </c>
      <c r="D275" s="219" t="s">
        <v>127</v>
      </c>
      <c r="E275" s="220" t="s">
        <v>538</v>
      </c>
      <c r="F275" s="221" t="s">
        <v>539</v>
      </c>
      <c r="G275" s="222" t="s">
        <v>155</v>
      </c>
      <c r="H275" s="223">
        <v>8</v>
      </c>
      <c r="I275" s="224"/>
      <c r="J275" s="225">
        <f>ROUND(I275*H275,2)</f>
        <v>0</v>
      </c>
      <c r="K275" s="221" t="s">
        <v>131</v>
      </c>
      <c r="L275" s="45"/>
      <c r="M275" s="226" t="s">
        <v>1</v>
      </c>
      <c r="N275" s="227" t="s">
        <v>42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540</v>
      </c>
      <c r="AT275" s="230" t="s">
        <v>127</v>
      </c>
      <c r="AU275" s="230" t="s">
        <v>87</v>
      </c>
      <c r="AY275" s="18" t="s">
        <v>125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85</v>
      </c>
      <c r="BK275" s="231">
        <f>ROUND(I275*H275,2)</f>
        <v>0</v>
      </c>
      <c r="BL275" s="18" t="s">
        <v>540</v>
      </c>
      <c r="BM275" s="230" t="s">
        <v>541</v>
      </c>
    </row>
    <row r="276" s="2" customFormat="1">
      <c r="A276" s="39"/>
      <c r="B276" s="40"/>
      <c r="C276" s="41"/>
      <c r="D276" s="232" t="s">
        <v>134</v>
      </c>
      <c r="E276" s="41"/>
      <c r="F276" s="233" t="s">
        <v>542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87</v>
      </c>
    </row>
    <row r="277" s="2" customFormat="1">
      <c r="A277" s="39"/>
      <c r="B277" s="40"/>
      <c r="C277" s="41"/>
      <c r="D277" s="237" t="s">
        <v>136</v>
      </c>
      <c r="E277" s="41"/>
      <c r="F277" s="238" t="s">
        <v>543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87</v>
      </c>
    </row>
    <row r="278" s="13" customFormat="1">
      <c r="A278" s="13"/>
      <c r="B278" s="239"/>
      <c r="C278" s="240"/>
      <c r="D278" s="232" t="s">
        <v>138</v>
      </c>
      <c r="E278" s="241" t="s">
        <v>1</v>
      </c>
      <c r="F278" s="242" t="s">
        <v>544</v>
      </c>
      <c r="G278" s="240"/>
      <c r="H278" s="243">
        <v>8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138</v>
      </c>
      <c r="AU278" s="249" t="s">
        <v>87</v>
      </c>
      <c r="AV278" s="13" t="s">
        <v>87</v>
      </c>
      <c r="AW278" s="13" t="s">
        <v>34</v>
      </c>
      <c r="AX278" s="13" t="s">
        <v>85</v>
      </c>
      <c r="AY278" s="249" t="s">
        <v>125</v>
      </c>
    </row>
    <row r="279" s="2" customFormat="1" ht="16.5" customHeight="1">
      <c r="A279" s="39"/>
      <c r="B279" s="40"/>
      <c r="C279" s="219" t="s">
        <v>366</v>
      </c>
      <c r="D279" s="219" t="s">
        <v>127</v>
      </c>
      <c r="E279" s="220" t="s">
        <v>545</v>
      </c>
      <c r="F279" s="221" t="s">
        <v>546</v>
      </c>
      <c r="G279" s="222" t="s">
        <v>155</v>
      </c>
      <c r="H279" s="223">
        <v>8</v>
      </c>
      <c r="I279" s="224"/>
      <c r="J279" s="225">
        <f>ROUND(I279*H279,2)</f>
        <v>0</v>
      </c>
      <c r="K279" s="221" t="s">
        <v>131</v>
      </c>
      <c r="L279" s="45"/>
      <c r="M279" s="226" t="s">
        <v>1</v>
      </c>
      <c r="N279" s="227" t="s">
        <v>42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540</v>
      </c>
      <c r="AT279" s="230" t="s">
        <v>127</v>
      </c>
      <c r="AU279" s="230" t="s">
        <v>87</v>
      </c>
      <c r="AY279" s="18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85</v>
      </c>
      <c r="BK279" s="231">
        <f>ROUND(I279*H279,2)</f>
        <v>0</v>
      </c>
      <c r="BL279" s="18" t="s">
        <v>540</v>
      </c>
      <c r="BM279" s="230" t="s">
        <v>547</v>
      </c>
    </row>
    <row r="280" s="2" customFormat="1">
      <c r="A280" s="39"/>
      <c r="B280" s="40"/>
      <c r="C280" s="41"/>
      <c r="D280" s="232" t="s">
        <v>134</v>
      </c>
      <c r="E280" s="41"/>
      <c r="F280" s="233" t="s">
        <v>548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87</v>
      </c>
    </row>
    <row r="281" s="2" customFormat="1">
      <c r="A281" s="39"/>
      <c r="B281" s="40"/>
      <c r="C281" s="41"/>
      <c r="D281" s="237" t="s">
        <v>136</v>
      </c>
      <c r="E281" s="41"/>
      <c r="F281" s="238" t="s">
        <v>549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87</v>
      </c>
    </row>
    <row r="282" s="13" customFormat="1">
      <c r="A282" s="13"/>
      <c r="B282" s="239"/>
      <c r="C282" s="240"/>
      <c r="D282" s="232" t="s">
        <v>138</v>
      </c>
      <c r="E282" s="241" t="s">
        <v>1</v>
      </c>
      <c r="F282" s="242" t="s">
        <v>550</v>
      </c>
      <c r="G282" s="240"/>
      <c r="H282" s="243">
        <v>8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138</v>
      </c>
      <c r="AU282" s="249" t="s">
        <v>87</v>
      </c>
      <c r="AV282" s="13" t="s">
        <v>87</v>
      </c>
      <c r="AW282" s="13" t="s">
        <v>34</v>
      </c>
      <c r="AX282" s="13" t="s">
        <v>85</v>
      </c>
      <c r="AY282" s="249" t="s">
        <v>125</v>
      </c>
    </row>
    <row r="283" s="2" customFormat="1" ht="16.5" customHeight="1">
      <c r="A283" s="39"/>
      <c r="B283" s="40"/>
      <c r="C283" s="219" t="s">
        <v>375</v>
      </c>
      <c r="D283" s="219" t="s">
        <v>127</v>
      </c>
      <c r="E283" s="220" t="s">
        <v>551</v>
      </c>
      <c r="F283" s="221" t="s">
        <v>552</v>
      </c>
      <c r="G283" s="222" t="s">
        <v>155</v>
      </c>
      <c r="H283" s="223">
        <v>8</v>
      </c>
      <c r="I283" s="224"/>
      <c r="J283" s="225">
        <f>ROUND(I283*H283,2)</f>
        <v>0</v>
      </c>
      <c r="K283" s="221" t="s">
        <v>131</v>
      </c>
      <c r="L283" s="45"/>
      <c r="M283" s="226" t="s">
        <v>1</v>
      </c>
      <c r="N283" s="227" t="s">
        <v>42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540</v>
      </c>
      <c r="AT283" s="230" t="s">
        <v>127</v>
      </c>
      <c r="AU283" s="230" t="s">
        <v>87</v>
      </c>
      <c r="AY283" s="18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85</v>
      </c>
      <c r="BK283" s="231">
        <f>ROUND(I283*H283,2)</f>
        <v>0</v>
      </c>
      <c r="BL283" s="18" t="s">
        <v>540</v>
      </c>
      <c r="BM283" s="230" t="s">
        <v>553</v>
      </c>
    </row>
    <row r="284" s="2" customFormat="1">
      <c r="A284" s="39"/>
      <c r="B284" s="40"/>
      <c r="C284" s="41"/>
      <c r="D284" s="232" t="s">
        <v>134</v>
      </c>
      <c r="E284" s="41"/>
      <c r="F284" s="233" t="s">
        <v>554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87</v>
      </c>
    </row>
    <row r="285" s="2" customFormat="1">
      <c r="A285" s="39"/>
      <c r="B285" s="40"/>
      <c r="C285" s="41"/>
      <c r="D285" s="237" t="s">
        <v>136</v>
      </c>
      <c r="E285" s="41"/>
      <c r="F285" s="238" t="s">
        <v>555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87</v>
      </c>
    </row>
    <row r="286" s="13" customFormat="1">
      <c r="A286" s="13"/>
      <c r="B286" s="239"/>
      <c r="C286" s="240"/>
      <c r="D286" s="232" t="s">
        <v>138</v>
      </c>
      <c r="E286" s="241" t="s">
        <v>1</v>
      </c>
      <c r="F286" s="242" t="s">
        <v>556</v>
      </c>
      <c r="G286" s="240"/>
      <c r="H286" s="243">
        <v>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138</v>
      </c>
      <c r="AU286" s="249" t="s">
        <v>87</v>
      </c>
      <c r="AV286" s="13" t="s">
        <v>87</v>
      </c>
      <c r="AW286" s="13" t="s">
        <v>34</v>
      </c>
      <c r="AX286" s="13" t="s">
        <v>85</v>
      </c>
      <c r="AY286" s="249" t="s">
        <v>125</v>
      </c>
    </row>
    <row r="287" s="2" customFormat="1" ht="16.5" customHeight="1">
      <c r="A287" s="39"/>
      <c r="B287" s="40"/>
      <c r="C287" s="219" t="s">
        <v>389</v>
      </c>
      <c r="D287" s="219" t="s">
        <v>127</v>
      </c>
      <c r="E287" s="220" t="s">
        <v>557</v>
      </c>
      <c r="F287" s="221" t="s">
        <v>558</v>
      </c>
      <c r="G287" s="222" t="s">
        <v>155</v>
      </c>
      <c r="H287" s="223">
        <v>8</v>
      </c>
      <c r="I287" s="224"/>
      <c r="J287" s="225">
        <f>ROUND(I287*H287,2)</f>
        <v>0</v>
      </c>
      <c r="K287" s="221" t="s">
        <v>131</v>
      </c>
      <c r="L287" s="45"/>
      <c r="M287" s="226" t="s">
        <v>1</v>
      </c>
      <c r="N287" s="227" t="s">
        <v>42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540</v>
      </c>
      <c r="AT287" s="230" t="s">
        <v>127</v>
      </c>
      <c r="AU287" s="230" t="s">
        <v>87</v>
      </c>
      <c r="AY287" s="18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85</v>
      </c>
      <c r="BK287" s="231">
        <f>ROUND(I287*H287,2)</f>
        <v>0</v>
      </c>
      <c r="BL287" s="18" t="s">
        <v>540</v>
      </c>
      <c r="BM287" s="230" t="s">
        <v>559</v>
      </c>
    </row>
    <row r="288" s="2" customFormat="1">
      <c r="A288" s="39"/>
      <c r="B288" s="40"/>
      <c r="C288" s="41"/>
      <c r="D288" s="232" t="s">
        <v>134</v>
      </c>
      <c r="E288" s="41"/>
      <c r="F288" s="233" t="s">
        <v>560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87</v>
      </c>
    </row>
    <row r="289" s="2" customFormat="1">
      <c r="A289" s="39"/>
      <c r="B289" s="40"/>
      <c r="C289" s="41"/>
      <c r="D289" s="237" t="s">
        <v>136</v>
      </c>
      <c r="E289" s="41"/>
      <c r="F289" s="238" t="s">
        <v>561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87</v>
      </c>
    </row>
    <row r="290" s="13" customFormat="1">
      <c r="A290" s="13"/>
      <c r="B290" s="239"/>
      <c r="C290" s="240"/>
      <c r="D290" s="232" t="s">
        <v>138</v>
      </c>
      <c r="E290" s="241" t="s">
        <v>1</v>
      </c>
      <c r="F290" s="242" t="s">
        <v>562</v>
      </c>
      <c r="G290" s="240"/>
      <c r="H290" s="243">
        <v>8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138</v>
      </c>
      <c r="AU290" s="249" t="s">
        <v>87</v>
      </c>
      <c r="AV290" s="13" t="s">
        <v>87</v>
      </c>
      <c r="AW290" s="13" t="s">
        <v>34</v>
      </c>
      <c r="AX290" s="13" t="s">
        <v>85</v>
      </c>
      <c r="AY290" s="249" t="s">
        <v>125</v>
      </c>
    </row>
    <row r="291" s="2" customFormat="1" ht="16.5" customHeight="1">
      <c r="A291" s="39"/>
      <c r="B291" s="40"/>
      <c r="C291" s="261" t="s">
        <v>396</v>
      </c>
      <c r="D291" s="261" t="s">
        <v>205</v>
      </c>
      <c r="E291" s="262" t="s">
        <v>563</v>
      </c>
      <c r="F291" s="263" t="s">
        <v>564</v>
      </c>
      <c r="G291" s="264" t="s">
        <v>155</v>
      </c>
      <c r="H291" s="265">
        <v>8</v>
      </c>
      <c r="I291" s="266"/>
      <c r="J291" s="267">
        <f>ROUND(I291*H291,2)</f>
        <v>0</v>
      </c>
      <c r="K291" s="263" t="s">
        <v>131</v>
      </c>
      <c r="L291" s="268"/>
      <c r="M291" s="269" t="s">
        <v>1</v>
      </c>
      <c r="N291" s="270" t="s">
        <v>42</v>
      </c>
      <c r="O291" s="92"/>
      <c r="P291" s="228">
        <f>O291*H291</f>
        <v>0</v>
      </c>
      <c r="Q291" s="228">
        <v>0.00077999999999999999</v>
      </c>
      <c r="R291" s="228">
        <f>Q291*H291</f>
        <v>0.0062399999999999999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565</v>
      </c>
      <c r="AT291" s="230" t="s">
        <v>205</v>
      </c>
      <c r="AU291" s="230" t="s">
        <v>87</v>
      </c>
      <c r="AY291" s="18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85</v>
      </c>
      <c r="BK291" s="231">
        <f>ROUND(I291*H291,2)</f>
        <v>0</v>
      </c>
      <c r="BL291" s="18" t="s">
        <v>540</v>
      </c>
      <c r="BM291" s="230" t="s">
        <v>566</v>
      </c>
    </row>
    <row r="292" s="2" customFormat="1">
      <c r="A292" s="39"/>
      <c r="B292" s="40"/>
      <c r="C292" s="41"/>
      <c r="D292" s="232" t="s">
        <v>134</v>
      </c>
      <c r="E292" s="41"/>
      <c r="F292" s="233" t="s">
        <v>564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87</v>
      </c>
    </row>
    <row r="293" s="13" customFormat="1">
      <c r="A293" s="13"/>
      <c r="B293" s="239"/>
      <c r="C293" s="240"/>
      <c r="D293" s="232" t="s">
        <v>138</v>
      </c>
      <c r="E293" s="241" t="s">
        <v>1</v>
      </c>
      <c r="F293" s="242" t="s">
        <v>567</v>
      </c>
      <c r="G293" s="240"/>
      <c r="H293" s="243">
        <v>8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138</v>
      </c>
      <c r="AU293" s="249" t="s">
        <v>87</v>
      </c>
      <c r="AV293" s="13" t="s">
        <v>87</v>
      </c>
      <c r="AW293" s="13" t="s">
        <v>34</v>
      </c>
      <c r="AX293" s="13" t="s">
        <v>85</v>
      </c>
      <c r="AY293" s="249" t="s">
        <v>125</v>
      </c>
    </row>
    <row r="294" s="2" customFormat="1" ht="16.5" customHeight="1">
      <c r="A294" s="39"/>
      <c r="B294" s="40"/>
      <c r="C294" s="219" t="s">
        <v>403</v>
      </c>
      <c r="D294" s="219" t="s">
        <v>127</v>
      </c>
      <c r="E294" s="220" t="s">
        <v>568</v>
      </c>
      <c r="F294" s="221" t="s">
        <v>569</v>
      </c>
      <c r="G294" s="222" t="s">
        <v>155</v>
      </c>
      <c r="H294" s="223">
        <v>8</v>
      </c>
      <c r="I294" s="224"/>
      <c r="J294" s="225">
        <f>ROUND(I294*H294,2)</f>
        <v>0</v>
      </c>
      <c r="K294" s="221" t="s">
        <v>131</v>
      </c>
      <c r="L294" s="45"/>
      <c r="M294" s="226" t="s">
        <v>1</v>
      </c>
      <c r="N294" s="227" t="s">
        <v>42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540</v>
      </c>
      <c r="AT294" s="230" t="s">
        <v>127</v>
      </c>
      <c r="AU294" s="230" t="s">
        <v>87</v>
      </c>
      <c r="AY294" s="18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85</v>
      </c>
      <c r="BK294" s="231">
        <f>ROUND(I294*H294,2)</f>
        <v>0</v>
      </c>
      <c r="BL294" s="18" t="s">
        <v>540</v>
      </c>
      <c r="BM294" s="230" t="s">
        <v>570</v>
      </c>
    </row>
    <row r="295" s="2" customFormat="1">
      <c r="A295" s="39"/>
      <c r="B295" s="40"/>
      <c r="C295" s="41"/>
      <c r="D295" s="232" t="s">
        <v>134</v>
      </c>
      <c r="E295" s="41"/>
      <c r="F295" s="233" t="s">
        <v>571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87</v>
      </c>
    </row>
    <row r="296" s="2" customFormat="1">
      <c r="A296" s="39"/>
      <c r="B296" s="40"/>
      <c r="C296" s="41"/>
      <c r="D296" s="237" t="s">
        <v>136</v>
      </c>
      <c r="E296" s="41"/>
      <c r="F296" s="238" t="s">
        <v>572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87</v>
      </c>
    </row>
    <row r="297" s="13" customFormat="1">
      <c r="A297" s="13"/>
      <c r="B297" s="239"/>
      <c r="C297" s="240"/>
      <c r="D297" s="232" t="s">
        <v>138</v>
      </c>
      <c r="E297" s="241" t="s">
        <v>1</v>
      </c>
      <c r="F297" s="242" t="s">
        <v>573</v>
      </c>
      <c r="G297" s="240"/>
      <c r="H297" s="243">
        <v>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138</v>
      </c>
      <c r="AU297" s="249" t="s">
        <v>87</v>
      </c>
      <c r="AV297" s="13" t="s">
        <v>87</v>
      </c>
      <c r="AW297" s="13" t="s">
        <v>34</v>
      </c>
      <c r="AX297" s="13" t="s">
        <v>85</v>
      </c>
      <c r="AY297" s="249" t="s">
        <v>125</v>
      </c>
    </row>
    <row r="298" s="2" customFormat="1" ht="16.5" customHeight="1">
      <c r="A298" s="39"/>
      <c r="B298" s="40"/>
      <c r="C298" s="261" t="s">
        <v>408</v>
      </c>
      <c r="D298" s="261" t="s">
        <v>205</v>
      </c>
      <c r="E298" s="262" t="s">
        <v>574</v>
      </c>
      <c r="F298" s="263" t="s">
        <v>575</v>
      </c>
      <c r="G298" s="264" t="s">
        <v>155</v>
      </c>
      <c r="H298" s="265">
        <v>8</v>
      </c>
      <c r="I298" s="266"/>
      <c r="J298" s="267">
        <f>ROUND(I298*H298,2)</f>
        <v>0</v>
      </c>
      <c r="K298" s="263" t="s">
        <v>131</v>
      </c>
      <c r="L298" s="268"/>
      <c r="M298" s="269" t="s">
        <v>1</v>
      </c>
      <c r="N298" s="270" t="s">
        <v>42</v>
      </c>
      <c r="O298" s="92"/>
      <c r="P298" s="228">
        <f>O298*H298</f>
        <v>0</v>
      </c>
      <c r="Q298" s="228">
        <v>0.00068999999999999997</v>
      </c>
      <c r="R298" s="228">
        <f>Q298*H298</f>
        <v>0.0055199999999999997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565</v>
      </c>
      <c r="AT298" s="230" t="s">
        <v>205</v>
      </c>
      <c r="AU298" s="230" t="s">
        <v>87</v>
      </c>
      <c r="AY298" s="18" t="s">
        <v>125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85</v>
      </c>
      <c r="BK298" s="231">
        <f>ROUND(I298*H298,2)</f>
        <v>0</v>
      </c>
      <c r="BL298" s="18" t="s">
        <v>540</v>
      </c>
      <c r="BM298" s="230" t="s">
        <v>576</v>
      </c>
    </row>
    <row r="299" s="2" customFormat="1">
      <c r="A299" s="39"/>
      <c r="B299" s="40"/>
      <c r="C299" s="41"/>
      <c r="D299" s="232" t="s">
        <v>134</v>
      </c>
      <c r="E299" s="41"/>
      <c r="F299" s="233" t="s">
        <v>575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134</v>
      </c>
      <c r="AU299" s="18" t="s">
        <v>87</v>
      </c>
    </row>
    <row r="300" s="13" customFormat="1">
      <c r="A300" s="13"/>
      <c r="B300" s="239"/>
      <c r="C300" s="240"/>
      <c r="D300" s="232" t="s">
        <v>138</v>
      </c>
      <c r="E300" s="241" t="s">
        <v>1</v>
      </c>
      <c r="F300" s="242" t="s">
        <v>577</v>
      </c>
      <c r="G300" s="240"/>
      <c r="H300" s="243">
        <v>8</v>
      </c>
      <c r="I300" s="244"/>
      <c r="J300" s="240"/>
      <c r="K300" s="240"/>
      <c r="L300" s="245"/>
      <c r="M300" s="296"/>
      <c r="N300" s="297"/>
      <c r="O300" s="297"/>
      <c r="P300" s="297"/>
      <c r="Q300" s="297"/>
      <c r="R300" s="297"/>
      <c r="S300" s="297"/>
      <c r="T300" s="29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138</v>
      </c>
      <c r="AU300" s="249" t="s">
        <v>87</v>
      </c>
      <c r="AV300" s="13" t="s">
        <v>87</v>
      </c>
      <c r="AW300" s="13" t="s">
        <v>34</v>
      </c>
      <c r="AX300" s="13" t="s">
        <v>85</v>
      </c>
      <c r="AY300" s="249" t="s">
        <v>125</v>
      </c>
    </row>
    <row r="301" s="2" customFormat="1" ht="6.96" customHeight="1">
      <c r="A301" s="39"/>
      <c r="B301" s="67"/>
      <c r="C301" s="68"/>
      <c r="D301" s="68"/>
      <c r="E301" s="68"/>
      <c r="F301" s="68"/>
      <c r="G301" s="68"/>
      <c r="H301" s="68"/>
      <c r="I301" s="68"/>
      <c r="J301" s="68"/>
      <c r="K301" s="68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yKYqkF4zBVy3Ea400hLezqbWIChE47MRPJF0wnNeElyr7P4cAgaDrqLk8Nn1lQao7lN2VjvUIKZkeOwzZopCbA==" hashValue="aTm/gnoLgRzCfOyG8xcdjTgYGFZqWdq4AEfYh33iebazYUH4rl73+E27jhZcqLRaS0W4PczcOaDXmm/nJ+GSYw==" algorithmName="SHA-512" password="CC35"/>
  <autoFilter ref="C123:K3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3_01/113107142"/>
    <hyperlink ref="F133" r:id="rId2" display="https://podminky.urs.cz/item/CS_URS_2023_01/113107323"/>
    <hyperlink ref="F137" r:id="rId3" display="https://podminky.urs.cz/item/CS_URS_2023_01/113202111"/>
    <hyperlink ref="F141" r:id="rId4" display="https://podminky.urs.cz/item/CS_URS_2023_01/113203111"/>
    <hyperlink ref="F145" r:id="rId5" display="https://podminky.urs.cz/item/CS_URS_2023_01/122351104"/>
    <hyperlink ref="F149" r:id="rId6" display="https://podminky.urs.cz/item/CS_URS_2023_01/162751117"/>
    <hyperlink ref="F156" r:id="rId7" display="https://podminky.urs.cz/item/CS_URS_2023_01/171201231"/>
    <hyperlink ref="F160" r:id="rId8" display="https://podminky.urs.cz/item/CS_URS_2023_01/171251201"/>
    <hyperlink ref="F164" r:id="rId9" display="https://podminky.urs.cz/item/CS_URS_2023_01/174151101"/>
    <hyperlink ref="F168" r:id="rId10" display="https://podminky.urs.cz/item/CS_URS_2023_01/181311103"/>
    <hyperlink ref="F172" r:id="rId11" display="https://podminky.urs.cz/item/CS_URS_2023_01/181411131"/>
    <hyperlink ref="F182" r:id="rId12" display="https://podminky.urs.cz/item/CS_URS_2023_01/181951114"/>
    <hyperlink ref="F187" r:id="rId13" display="https://podminky.urs.cz/item/CS_URS_2023_01/564851111"/>
    <hyperlink ref="F191" r:id="rId14" display="https://podminky.urs.cz/item/CS_URS_2023_01/564861111"/>
    <hyperlink ref="F195" r:id="rId15" display="https://podminky.urs.cz/item/CS_URS_2023_01/569831111"/>
    <hyperlink ref="F199" r:id="rId16" display="https://podminky.urs.cz/item/CS_URS_2023_01/573191111"/>
    <hyperlink ref="F203" r:id="rId17" display="https://podminky.urs.cz/item/CS_URS_2023_01/565155111"/>
    <hyperlink ref="F207" r:id="rId18" display="https://podminky.urs.cz/item/CS_URS_2023_01/573211107"/>
    <hyperlink ref="F215" r:id="rId19" display="https://podminky.urs.cz/item/CS_URS_2023_01/916111122"/>
    <hyperlink ref="F222" r:id="rId20" display="https://podminky.urs.cz/item/CS_URS_2023_01/916131113"/>
    <hyperlink ref="F232" r:id="rId21" display="https://podminky.urs.cz/item/CS_URS_2023_01/919732221"/>
    <hyperlink ref="F236" r:id="rId22" display="https://podminky.urs.cz/item/CS_URS_2023_01/919735112"/>
    <hyperlink ref="F241" r:id="rId23" display="https://podminky.urs.cz/item/CS_URS_2023_01/997211511"/>
    <hyperlink ref="F255" r:id="rId24" display="https://podminky.urs.cz/item/CS_URS_2023_01/997211519"/>
    <hyperlink ref="F259" r:id="rId25" display="https://podminky.urs.cz/item/CS_URS_2023_01/997221861"/>
    <hyperlink ref="F263" r:id="rId26" display="https://podminky.urs.cz/item/CS_URS_2023_01/997221873"/>
    <hyperlink ref="F267" r:id="rId27" display="https://podminky.urs.cz/item/CS_URS_2023_01/997221875"/>
    <hyperlink ref="F272" r:id="rId28" display="https://podminky.urs.cz/item/CS_URS_2023_01/998225111"/>
    <hyperlink ref="F277" r:id="rId29" display="https://podminky.urs.cz/item/CS_URS_2023_01/460161123"/>
    <hyperlink ref="F281" r:id="rId30" display="https://podminky.urs.cz/item/CS_URS_2023_01/460431123"/>
    <hyperlink ref="F285" r:id="rId31" display="https://podminky.urs.cz/item/CS_URS_2023_01/460661512"/>
    <hyperlink ref="F289" r:id="rId32" display="https://podminky.urs.cz/item/CS_URS_2023_01/460791114"/>
    <hyperlink ref="F296" r:id="rId33" display="https://podminky.urs.cz/item/CS_URS_2023_01/4607912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rozšíření dopravního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578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95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11. 5. 2023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0.14999999999999999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rozšíření dopravního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11. 5. 2023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hidden="1" s="9" customFormat="1" ht="24.96" customHeight="1">
      <c r="A97" s="9"/>
      <c r="B97" s="180"/>
      <c r="C97" s="181"/>
      <c r="D97" s="182" t="s">
        <v>578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579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580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581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rozšíření dopravního hřiště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11. 5. 2023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62</v>
      </c>
      <c r="E119" s="195" t="s">
        <v>58</v>
      </c>
      <c r="F119" s="195" t="s">
        <v>59</v>
      </c>
      <c r="G119" s="195" t="s">
        <v>112</v>
      </c>
      <c r="H119" s="195" t="s">
        <v>113</v>
      </c>
      <c r="I119" s="195" t="s">
        <v>114</v>
      </c>
      <c r="J119" s="195" t="s">
        <v>101</v>
      </c>
      <c r="K119" s="196" t="s">
        <v>115</v>
      </c>
      <c r="L119" s="197"/>
      <c r="M119" s="101" t="s">
        <v>1</v>
      </c>
      <c r="N119" s="102" t="s">
        <v>41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103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91</v>
      </c>
      <c r="F121" s="206" t="s">
        <v>92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160</v>
      </c>
      <c r="AT121" s="215" t="s">
        <v>76</v>
      </c>
      <c r="AU121" s="215" t="s">
        <v>77</v>
      </c>
      <c r="AY121" s="214" t="s">
        <v>125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582</v>
      </c>
      <c r="F122" s="217" t="s">
        <v>583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160</v>
      </c>
      <c r="AT122" s="215" t="s">
        <v>76</v>
      </c>
      <c r="AU122" s="215" t="s">
        <v>85</v>
      </c>
      <c r="AY122" s="214" t="s">
        <v>125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127</v>
      </c>
      <c r="E123" s="220" t="s">
        <v>584</v>
      </c>
      <c r="F123" s="221" t="s">
        <v>585</v>
      </c>
      <c r="G123" s="222" t="s">
        <v>586</v>
      </c>
      <c r="H123" s="223">
        <v>1</v>
      </c>
      <c r="I123" s="224"/>
      <c r="J123" s="225">
        <f>ROUND(I123*H123,2)</f>
        <v>0</v>
      </c>
      <c r="K123" s="221" t="s">
        <v>587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588</v>
      </c>
      <c r="AT123" s="230" t="s">
        <v>127</v>
      </c>
      <c r="AU123" s="230" t="s">
        <v>87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588</v>
      </c>
      <c r="BM123" s="230" t="s">
        <v>589</v>
      </c>
    </row>
    <row r="124" s="2" customFormat="1">
      <c r="A124" s="39"/>
      <c r="B124" s="40"/>
      <c r="C124" s="41"/>
      <c r="D124" s="232" t="s">
        <v>134</v>
      </c>
      <c r="E124" s="41"/>
      <c r="F124" s="233" t="s">
        <v>585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87</v>
      </c>
    </row>
    <row r="125" s="13" customFormat="1">
      <c r="A125" s="13"/>
      <c r="B125" s="239"/>
      <c r="C125" s="240"/>
      <c r="D125" s="232" t="s">
        <v>138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138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125</v>
      </c>
    </row>
    <row r="126" s="2" customFormat="1" ht="16.5" customHeight="1">
      <c r="A126" s="39"/>
      <c r="B126" s="40"/>
      <c r="C126" s="219" t="s">
        <v>87</v>
      </c>
      <c r="D126" s="219" t="s">
        <v>127</v>
      </c>
      <c r="E126" s="220" t="s">
        <v>590</v>
      </c>
      <c r="F126" s="221" t="s">
        <v>591</v>
      </c>
      <c r="G126" s="222" t="s">
        <v>586</v>
      </c>
      <c r="H126" s="223">
        <v>1</v>
      </c>
      <c r="I126" s="224"/>
      <c r="J126" s="225">
        <f>ROUND(I126*H126,2)</f>
        <v>0</v>
      </c>
      <c r="K126" s="221" t="s">
        <v>587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588</v>
      </c>
      <c r="AT126" s="230" t="s">
        <v>127</v>
      </c>
      <c r="AU126" s="230" t="s">
        <v>87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588</v>
      </c>
      <c r="BM126" s="230" t="s">
        <v>592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591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87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593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125</v>
      </c>
    </row>
    <row r="129" s="2" customFormat="1" ht="16.5" customHeight="1">
      <c r="A129" s="39"/>
      <c r="B129" s="40"/>
      <c r="C129" s="219" t="s">
        <v>146</v>
      </c>
      <c r="D129" s="219" t="s">
        <v>127</v>
      </c>
      <c r="E129" s="220" t="s">
        <v>594</v>
      </c>
      <c r="F129" s="221" t="s">
        <v>595</v>
      </c>
      <c r="G129" s="222" t="s">
        <v>586</v>
      </c>
      <c r="H129" s="223">
        <v>1</v>
      </c>
      <c r="I129" s="224"/>
      <c r="J129" s="225">
        <f>ROUND(I129*H129,2)</f>
        <v>0</v>
      </c>
      <c r="K129" s="221" t="s">
        <v>587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588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588</v>
      </c>
      <c r="BM129" s="230" t="s">
        <v>596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595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597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125</v>
      </c>
    </row>
    <row r="132" s="2" customFormat="1" ht="16.5" customHeight="1">
      <c r="A132" s="39"/>
      <c r="B132" s="40"/>
      <c r="C132" s="219" t="s">
        <v>132</v>
      </c>
      <c r="D132" s="219" t="s">
        <v>127</v>
      </c>
      <c r="E132" s="220" t="s">
        <v>598</v>
      </c>
      <c r="F132" s="221" t="s">
        <v>599</v>
      </c>
      <c r="G132" s="222" t="s">
        <v>586</v>
      </c>
      <c r="H132" s="223">
        <v>1</v>
      </c>
      <c r="I132" s="224"/>
      <c r="J132" s="225">
        <f>ROUND(I132*H132,2)</f>
        <v>0</v>
      </c>
      <c r="K132" s="221" t="s">
        <v>587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588</v>
      </c>
      <c r="AT132" s="230" t="s">
        <v>127</v>
      </c>
      <c r="AU132" s="230" t="s">
        <v>87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588</v>
      </c>
      <c r="BM132" s="230" t="s">
        <v>600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599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87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601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125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602</v>
      </c>
      <c r="F135" s="217" t="s">
        <v>603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160</v>
      </c>
      <c r="AT135" s="215" t="s">
        <v>76</v>
      </c>
      <c r="AU135" s="215" t="s">
        <v>85</v>
      </c>
      <c r="AY135" s="214" t="s">
        <v>125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160</v>
      </c>
      <c r="D136" s="219" t="s">
        <v>127</v>
      </c>
      <c r="E136" s="220" t="s">
        <v>604</v>
      </c>
      <c r="F136" s="221" t="s">
        <v>605</v>
      </c>
      <c r="G136" s="222" t="s">
        <v>586</v>
      </c>
      <c r="H136" s="223">
        <v>1</v>
      </c>
      <c r="I136" s="224"/>
      <c r="J136" s="225">
        <f>ROUND(I136*H136,2)</f>
        <v>0</v>
      </c>
      <c r="K136" s="221" t="s">
        <v>587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588</v>
      </c>
      <c r="AT136" s="230" t="s">
        <v>127</v>
      </c>
      <c r="AU136" s="230" t="s">
        <v>87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588</v>
      </c>
      <c r="BM136" s="230" t="s">
        <v>606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605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87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607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125</v>
      </c>
    </row>
    <row r="139" s="2" customFormat="1" ht="16.5" customHeight="1">
      <c r="A139" s="39"/>
      <c r="B139" s="40"/>
      <c r="C139" s="219" t="s">
        <v>171</v>
      </c>
      <c r="D139" s="219" t="s">
        <v>127</v>
      </c>
      <c r="E139" s="220" t="s">
        <v>608</v>
      </c>
      <c r="F139" s="221" t="s">
        <v>609</v>
      </c>
      <c r="G139" s="222" t="s">
        <v>586</v>
      </c>
      <c r="H139" s="223">
        <v>1</v>
      </c>
      <c r="I139" s="224"/>
      <c r="J139" s="225">
        <f>ROUND(I139*H139,2)</f>
        <v>0</v>
      </c>
      <c r="K139" s="221" t="s">
        <v>587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588</v>
      </c>
      <c r="AT139" s="230" t="s">
        <v>127</v>
      </c>
      <c r="AU139" s="230" t="s">
        <v>87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588</v>
      </c>
      <c r="BM139" s="230" t="s">
        <v>610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609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87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611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125</v>
      </c>
    </row>
    <row r="142" s="2" customFormat="1" ht="16.5" customHeight="1">
      <c r="A142" s="39"/>
      <c r="B142" s="40"/>
      <c r="C142" s="219" t="s">
        <v>181</v>
      </c>
      <c r="D142" s="219" t="s">
        <v>127</v>
      </c>
      <c r="E142" s="220" t="s">
        <v>612</v>
      </c>
      <c r="F142" s="221" t="s">
        <v>613</v>
      </c>
      <c r="G142" s="222" t="s">
        <v>586</v>
      </c>
      <c r="H142" s="223">
        <v>1</v>
      </c>
      <c r="I142" s="224"/>
      <c r="J142" s="225">
        <f>ROUND(I142*H142,2)</f>
        <v>0</v>
      </c>
      <c r="K142" s="221" t="s">
        <v>587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588</v>
      </c>
      <c r="AT142" s="230" t="s">
        <v>127</v>
      </c>
      <c r="AU142" s="230" t="s">
        <v>87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588</v>
      </c>
      <c r="BM142" s="230" t="s">
        <v>614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613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125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615</v>
      </c>
      <c r="F145" s="217" t="s">
        <v>616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160</v>
      </c>
      <c r="AT145" s="215" t="s">
        <v>76</v>
      </c>
      <c r="AU145" s="215" t="s">
        <v>85</v>
      </c>
      <c r="AY145" s="214" t="s">
        <v>125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189</v>
      </c>
      <c r="D146" s="219" t="s">
        <v>127</v>
      </c>
      <c r="E146" s="220" t="s">
        <v>617</v>
      </c>
      <c r="F146" s="221" t="s">
        <v>618</v>
      </c>
      <c r="G146" s="222" t="s">
        <v>586</v>
      </c>
      <c r="H146" s="223">
        <v>1</v>
      </c>
      <c r="I146" s="224"/>
      <c r="J146" s="225">
        <f>ROUND(I146*H146,2)</f>
        <v>0</v>
      </c>
      <c r="K146" s="221" t="s">
        <v>587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588</v>
      </c>
      <c r="AT146" s="230" t="s">
        <v>127</v>
      </c>
      <c r="AU146" s="230" t="s">
        <v>87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588</v>
      </c>
      <c r="BM146" s="230" t="s">
        <v>619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618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87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85</v>
      </c>
      <c r="G148" s="240"/>
      <c r="H148" s="243">
        <v>1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yWr8AtYh8GXu7pupNHV5HfZXHoFRb48bbYSaMUKHMNnHbeYZ8zlnZ3QPgXiXXXW3Ah94VFJtZPytOMpxoJc9kQ==" hashValue="NhaaJjOUQ2XudznqmPGzK7P2+nAOs9/D54rdI5Cnrkl29B30PhTIY2msLHye+FyP+AiwpolhID0rBnDwoQ9KKw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2023-05-15T05:37:02Z</dcterms:created>
  <dcterms:modified xsi:type="dcterms:W3CDTF">2023-05-15T05:37:08Z</dcterms:modified>
</cp:coreProperties>
</file>