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.001 - Architektonicko..." sheetId="2" r:id="rId2"/>
    <sheet name="001.002 - Strojně-technol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'001.001 - Architektonicko...'!$C$96:$K$300</definedName>
    <definedName name="_xlnm.Print_Area" localSheetId="1">'001.001 - Architektonicko...'!$C$4:$J$41,'001.001 - Architektonicko...'!$C$47:$J$76,'001.001 - Architektonicko...'!$C$82:$K$300</definedName>
    <definedName name="_xlnm.Print_Titles" localSheetId="1">'001.001 - Architektonicko...'!$96:$96</definedName>
    <definedName name="_xlnm._FilterDatabase" localSheetId="2" hidden="1">'001.002 - Strojně-technol...'!$C$86:$K$98</definedName>
    <definedName name="_xlnm.Print_Area" localSheetId="2">'001.002 - Strojně-technol...'!$C$4:$J$41,'001.002 - Strojně-technol...'!$C$47:$J$66,'001.002 - Strojně-technol...'!$C$72:$K$98</definedName>
    <definedName name="_xlnm.Print_Titles" localSheetId="2">'001.002 - Strojně-technol...'!$86:$86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56"/>
  <c r="E7"/>
  <c r="E75"/>
  <c i="2" r="J39"/>
  <c r="J38"/>
  <c i="1" r="AY56"/>
  <c i="2" r="J37"/>
  <c i="1" r="AX56"/>
  <c i="2"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8"/>
  <c r="BH208"/>
  <c r="BG208"/>
  <c r="BF208"/>
  <c r="T208"/>
  <c r="R208"/>
  <c r="P208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F91"/>
  <c r="E89"/>
  <c r="F56"/>
  <c r="E54"/>
  <c r="J26"/>
  <c r="E26"/>
  <c r="J59"/>
  <c r="J25"/>
  <c r="J23"/>
  <c r="E23"/>
  <c r="J58"/>
  <c r="J22"/>
  <c r="J20"/>
  <c r="E20"/>
  <c r="F94"/>
  <c r="J19"/>
  <c r="J17"/>
  <c r="E17"/>
  <c r="F93"/>
  <c r="J16"/>
  <c r="J14"/>
  <c r="J56"/>
  <c r="E7"/>
  <c r="E85"/>
  <c i="1" r="L50"/>
  <c r="AM50"/>
  <c r="AM49"/>
  <c r="L49"/>
  <c r="AM47"/>
  <c r="L47"/>
  <c r="L45"/>
  <c r="L44"/>
  <c i="2" r="BK252"/>
  <c r="BK141"/>
  <c r="BK220"/>
  <c r="BK147"/>
  <c r="BK182"/>
  <c r="J286"/>
  <c r="BK250"/>
  <c i="3" r="BK93"/>
  <c i="2" r="BK264"/>
  <c r="J113"/>
  <c r="BK260"/>
  <c i="3" r="J91"/>
  <c i="2" r="J141"/>
  <c r="BK237"/>
  <c r="J190"/>
  <c r="J244"/>
  <c r="BK154"/>
  <c r="J196"/>
  <c r="BK200"/>
  <c r="J260"/>
  <c r="BK274"/>
  <c r="J264"/>
  <c r="J166"/>
  <c i="1" r="AS55"/>
  <c i="2" r="BK224"/>
  <c r="J176"/>
  <c r="BK273"/>
  <c r="J161"/>
  <c r="J235"/>
  <c r="BK235"/>
  <c r="J128"/>
  <c r="J273"/>
  <c r="J208"/>
  <c r="BK132"/>
  <c r="J279"/>
  <c r="J104"/>
  <c r="J268"/>
  <c r="J109"/>
  <c i="3" r="BK90"/>
  <c i="2" r="J151"/>
  <c r="J100"/>
  <c r="BK117"/>
  <c r="BK136"/>
  <c r="J121"/>
  <c r="BK128"/>
  <c r="BK176"/>
  <c r="BK109"/>
  <c r="BK249"/>
  <c r="BK113"/>
  <c r="J245"/>
  <c r="J225"/>
  <c r="J154"/>
  <c r="J297"/>
  <c r="J149"/>
  <c r="BK244"/>
  <c r="J249"/>
  <c r="BK279"/>
  <c r="BK161"/>
  <c i="3" r="J95"/>
  <c i="2" r="BK293"/>
  <c r="BK104"/>
  <c r="J132"/>
  <c r="J255"/>
  <c r="BK166"/>
  <c r="BK297"/>
  <c r="BK121"/>
  <c r="J250"/>
  <c r="J147"/>
  <c r="BK208"/>
  <c i="3" r="BK95"/>
  <c r="BK97"/>
  <c i="2" r="BK229"/>
  <c r="BK299"/>
  <c r="BK240"/>
  <c r="J157"/>
  <c r="J252"/>
  <c r="J117"/>
  <c r="J216"/>
  <c r="J283"/>
  <c r="J266"/>
  <c r="BK289"/>
  <c r="BK286"/>
  <c r="BK149"/>
  <c r="J293"/>
  <c r="J220"/>
  <c r="J289"/>
  <c r="BK170"/>
  <c r="BK157"/>
  <c r="BK268"/>
  <c r="J299"/>
  <c r="BK100"/>
  <c r="BK225"/>
  <c r="J240"/>
  <c r="BK124"/>
  <c i="3" r="J90"/>
  <c i="2" r="J182"/>
  <c r="BK266"/>
  <c r="BK196"/>
  <c r="BK284"/>
  <c r="J224"/>
  <c r="J124"/>
  <c r="BK216"/>
  <c r="J284"/>
  <c r="BK230"/>
  <c r="J237"/>
  <c r="BK151"/>
  <c i="3" r="J97"/>
  <c i="2" r="BK245"/>
  <c r="J136"/>
  <c r="BK283"/>
  <c r="BK190"/>
  <c r="J200"/>
  <c i="3" r="BK91"/>
  <c i="2" r="J274"/>
  <c r="BK255"/>
  <c r="J230"/>
  <c r="J170"/>
  <c r="J229"/>
  <c i="3" r="J93"/>
  <c i="2" l="1" r="R108"/>
  <c r="P99"/>
  <c r="T99"/>
  <c r="T108"/>
  <c r="T123"/>
  <c r="T146"/>
  <c r="P160"/>
  <c r="R239"/>
  <c r="R259"/>
  <c r="P288"/>
  <c i="3" r="BK89"/>
  <c r="J89"/>
  <c r="J65"/>
  <c i="2" r="BK99"/>
  <c r="J99"/>
  <c r="J65"/>
  <c r="P108"/>
  <c r="R123"/>
  <c r="P146"/>
  <c r="T160"/>
  <c r="T239"/>
  <c r="T259"/>
  <c r="T288"/>
  <c i="3" r="P89"/>
  <c r="P88"/>
  <c r="P87"/>
  <c i="1" r="AU57"/>
  <c i="2" r="R99"/>
  <c r="BK123"/>
  <c r="J123"/>
  <c r="J67"/>
  <c r="BK146"/>
  <c r="J146"/>
  <c r="J68"/>
  <c r="R160"/>
  <c r="R159"/>
  <c r="P239"/>
  <c r="P259"/>
  <c r="R288"/>
  <c i="3" r="T89"/>
  <c r="T88"/>
  <c r="T87"/>
  <c i="2" r="BK108"/>
  <c r="J108"/>
  <c r="J66"/>
  <c r="P123"/>
  <c r="R146"/>
  <c r="BK160"/>
  <c r="J160"/>
  <c r="J71"/>
  <c r="BK239"/>
  <c r="J239"/>
  <c r="J72"/>
  <c r="BK259"/>
  <c r="J259"/>
  <c r="J74"/>
  <c r="BK288"/>
  <c r="J288"/>
  <c r="J75"/>
  <c i="3" r="R89"/>
  <c r="R88"/>
  <c r="R87"/>
  <c i="2" r="BK156"/>
  <c r="J156"/>
  <c r="J69"/>
  <c r="BK254"/>
  <c r="J254"/>
  <c r="J73"/>
  <c i="3" r="J58"/>
  <c r="J81"/>
  <c r="F59"/>
  <c r="F83"/>
  <c r="BE97"/>
  <c r="J84"/>
  <c i="2" r="BK98"/>
  <c i="3" r="E50"/>
  <c r="BE90"/>
  <c r="BE93"/>
  <c r="BE95"/>
  <c r="BE91"/>
  <c i="2" r="F58"/>
  <c r="BE117"/>
  <c r="BE147"/>
  <c r="BE149"/>
  <c r="BE200"/>
  <c r="BE220"/>
  <c r="BE249"/>
  <c r="BE255"/>
  <c r="BE284"/>
  <c r="BE286"/>
  <c r="F59"/>
  <c r="J93"/>
  <c r="BE113"/>
  <c r="BE132"/>
  <c r="BE157"/>
  <c r="BE196"/>
  <c r="BE208"/>
  <c r="BE224"/>
  <c r="BE252"/>
  <c r="BE260"/>
  <c r="BE266"/>
  <c r="BE273"/>
  <c r="BE283"/>
  <c r="BE289"/>
  <c r="BE293"/>
  <c r="J91"/>
  <c r="J94"/>
  <c r="BE104"/>
  <c r="BE109"/>
  <c r="BE124"/>
  <c r="BE141"/>
  <c r="BE166"/>
  <c r="BE182"/>
  <c r="BE230"/>
  <c r="BE237"/>
  <c r="BE240"/>
  <c r="BE245"/>
  <c r="E50"/>
  <c r="BE154"/>
  <c r="BE161"/>
  <c r="BE176"/>
  <c r="BE190"/>
  <c r="BE229"/>
  <c r="BE235"/>
  <c r="BE299"/>
  <c r="BE100"/>
  <c r="BE121"/>
  <c r="BE128"/>
  <c r="BE151"/>
  <c r="BE170"/>
  <c r="BE216"/>
  <c r="BE268"/>
  <c r="BE136"/>
  <c r="BE225"/>
  <c r="BE244"/>
  <c r="BE250"/>
  <c r="BE264"/>
  <c r="BE274"/>
  <c r="BE279"/>
  <c r="BE297"/>
  <c i="3" r="F39"/>
  <c i="1" r="BD57"/>
  <c i="2" r="F38"/>
  <c i="1" r="BC56"/>
  <c i="3" r="J36"/>
  <c i="1" r="AW57"/>
  <c r="AS54"/>
  <c i="2" r="F39"/>
  <c i="1" r="BD56"/>
  <c i="3" r="F37"/>
  <c i="1" r="BB57"/>
  <c i="2" r="F36"/>
  <c i="1" r="BA56"/>
  <c i="3" r="F36"/>
  <c i="1" r="BA57"/>
  <c i="2" r="J36"/>
  <c i="1" r="AW56"/>
  <c i="3" r="F38"/>
  <c i="1" r="BC57"/>
  <c i="2" r="F37"/>
  <c i="1" r="BB56"/>
  <c i="2" l="1" r="R98"/>
  <c r="R97"/>
  <c r="P159"/>
  <c r="T98"/>
  <c r="P98"/>
  <c r="T159"/>
  <c r="T97"/>
  <c r="BK159"/>
  <c r="J159"/>
  <c r="J70"/>
  <c i="3" r="BK88"/>
  <c r="BK87"/>
  <c r="J87"/>
  <c r="J63"/>
  <c i="2" r="BK97"/>
  <c r="J97"/>
  <c r="J98"/>
  <c r="J64"/>
  <c r="F35"/>
  <c i="1" r="AZ56"/>
  <c r="BB55"/>
  <c r="BB54"/>
  <c r="W31"/>
  <c i="3" r="J35"/>
  <c i="1" r="AV57"/>
  <c r="AT57"/>
  <c r="BC55"/>
  <c r="AY55"/>
  <c i="2" r="J35"/>
  <c i="1" r="AV56"/>
  <c r="AT56"/>
  <c r="BD55"/>
  <c r="BD54"/>
  <c r="W33"/>
  <c i="2" r="J32"/>
  <c i="1" r="AG56"/>
  <c i="3" r="F35"/>
  <c i="1" r="AZ57"/>
  <c r="BA55"/>
  <c r="AW55"/>
  <c i="2" l="1" r="P97"/>
  <c i="1" r="AU56"/>
  <c i="3" r="J88"/>
  <c r="J64"/>
  <c i="1" r="AN56"/>
  <c i="2" r="J63"/>
  <c r="J41"/>
  <c i="1" r="AU55"/>
  <c r="AU54"/>
  <c i="3" r="J32"/>
  <c i="1" r="AG57"/>
  <c r="AX54"/>
  <c r="AX55"/>
  <c r="AZ55"/>
  <c r="AV55"/>
  <c r="AT55"/>
  <c r="BA54"/>
  <c r="W30"/>
  <c r="BC54"/>
  <c r="W32"/>
  <c i="3" l="1" r="J41"/>
  <c i="1" r="AN57"/>
  <c r="AW54"/>
  <c r="AK30"/>
  <c r="AZ54"/>
  <c r="W29"/>
  <c r="AG55"/>
  <c r="AG54"/>
  <c r="AK26"/>
  <c r="AY54"/>
  <c l="1" r="AN5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<sst xmlns="http://schemas.openxmlformats.org/spreadsheetml/2006/main">
  <si>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</si>
  <si>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</si>
  <si>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</si>
  <si>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</si>
  <si>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</si>
  <si>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{3cbeb85e-a1a9-449b-a072-507731c6777b}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</si>
  <si>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</si>
  <si>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</si>
  <si>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</si>
  <si>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</si>
  <si>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</si>
  <si>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</si>
  <si>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</si>
  <si>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</si>
  <si>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</si>
  <si>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</si>
  <si>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</si>
  <si>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DPS Břeclav</t>
  </si>
  <si>
    <t>KSO:</t>
  </si>
  <si>
    <t/>
  </si>
  <si>
    <t>CC-CZ:</t>
  </si>
  <si>
    <t>Místo:</t>
  </si>
  <si>
    <t>Břeclav</t>
  </si>
  <si>
    <t>Datum:</t>
  </si>
  <si>
    <t>24. 2. 2023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</si>
  <si>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</si>
  <si>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</si>
  <si>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</si>
  <si>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</si>
  <si>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</si>
  <si>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</si>
  <si>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</si>
  <si>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</si>
  <si>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</si>
  <si>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</si>
  <si>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</si>
  <si>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</si>
  <si>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</si>
  <si>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</si>
  <si>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</si>
  <si>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</si>
  <si>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</si>
  <si>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</si>
  <si>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</si>
  <si>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</si>
  <si>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</si>
  <si>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</si>
  <si>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</si>
  <si>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</si>
  <si>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</si>
  <si>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</si>
  <si>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</si>
  <si>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</si>
  <si>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</si>
  <si>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</si>
  <si>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</si>
  <si>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</si>
  <si>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</si>
  <si>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</si>
  <si>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</si>
  <si>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</si>
  <si>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</si>
  <si>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</si>
  <si>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</si>
  <si>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</si>
  <si>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</si>
  <si>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</si>
  <si>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</si>
  <si>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</si>
  <si>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</si>
  <si>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</si>
  <si>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</si>
  <si>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</si>
  <si>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</si>
  <si>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001</t>
  </si>
  <si>
    <t>Evakuační výtah</t>
  </si>
  <si>
    <t>STA</t>
  </si>
  <si>
    <t>1</t>
  </si>
  <si>
    <t>{3ac3a222-a3ae-4f25-8fef-00e2ff4668b8}</t>
  </si>
  <si>
    <t>2</t>
  </si>
  <si>
    <t>/</t>
  </si>
  <si>
    <t>001.001</t>
  </si>
  <si>
    <t>Architektonicko-stavební část</t>
  </si>
  <si>
    <t>Soupis</t>
  </si>
  <si>
    <t>{b5b98408-809f-4731-9dfa-f84167c0ef09}</t>
  </si>
  <si>
    <t>001.002</t>
  </si>
  <si>
    <t>Strojně-technologická část</t>
  </si>
  <si>
    <t>{06336502-8a83-4907-bdad-496e72d30220}</t>
  </si>
  <si>
    <t>KRYCÍ LIST SOUPISU PRACÍ</t>
  </si>
  <si>
    <t>Objekt:</t>
  </si>
  <si>
    <t>001 - Evakuační výtah</t>
  </si>
  <si>
    <t>Soupis:</t>
  </si>
  <si>
    <t>001.001 - Architektonicko-stavební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</si>
  <si>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</si>
  <si>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</si>
  <si>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</si>
  <si>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</si>
  <si>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</si>
  <si>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</si>
  <si>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</si>
  <si>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</si>
  <si>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</si>
  <si>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</si>
  <si>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</si>
  <si>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</si>
  <si>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</si>
  <si>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</si>
  <si>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</si>
  <si>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</si>
  <si>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</si>
  <si>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</si>
  <si>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</si>
  <si>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</si>
  <si>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</si>
  <si>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</si>
  <si>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</si>
  <si>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</si>
  <si>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</si>
  <si>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</si>
  <si>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</si>
  <si>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</si>
  <si>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</si>
  <si>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</si>
  <si>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</si>
  <si>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</si>
  <si>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</si>
  <si>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</si>
  <si>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</si>
  <si>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317143443</t>
  </si>
  <si>
    <t>Překlady nosné z pórobetonu osazené do tenkého maltového lože, pro zdi tl. 250 mm, délky překladu přes 1500 do 1800 mm</t>
  </si>
  <si>
    <t>kus</t>
  </si>
  <si>
    <t>CS ÚRS 2023 01</t>
  </si>
  <si>
    <t>4</t>
  </si>
  <si>
    <t>-1528613514</t>
  </si>
  <si>
    <t>Online PSC</t>
  </si>
  <si>
    <t>https://podminky.urs.cz/item/CS_URS_2023_01/317143443</t>
  </si>
  <si>
    <t>VV</t>
  </si>
  <si>
    <t>"Překlad 1.NP a 5.NP:" 1+1</t>
  </si>
  <si>
    <t>Součet</t>
  </si>
  <si>
    <t>349231821</t>
  </si>
  <si>
    <t>Přizdívka z cihel ostění s ozubem ve vybouraných otvorech, s vysekáním kapes pro zavázaní přes 150 do 300 mm</t>
  </si>
  <si>
    <t>m2</t>
  </si>
  <si>
    <t>303302210</t>
  </si>
  <si>
    <t>https://podminky.urs.cz/item/CS_URS_2023_01/349231821</t>
  </si>
  <si>
    <t>"Doplnění (dozdívka) ostění otvorů výtahové šachty v 1.NP až 5.NP:" 10*0,2*2,2</t>
  </si>
  <si>
    <t>6</t>
  </si>
  <si>
    <t>Úpravy povrchů, podlahy a osazování výplní</t>
  </si>
  <si>
    <t>612325223</t>
  </si>
  <si>
    <t>Vápenocementová omítka jednotlivých malých ploch štuková na stěnách, plochy jednotlivě přes 0,25 do 1 m2</t>
  </si>
  <si>
    <t>504700032</t>
  </si>
  <si>
    <t>https://podminky.urs.cz/item/CS_URS_2023_01/612325223</t>
  </si>
  <si>
    <t>"Zapravení omítek kolem příček v 1.NP a 5.NP:" 2*2</t>
  </si>
  <si>
    <t>612325225</t>
  </si>
  <si>
    <t>Vápenocementová omítka jednotlivých malých ploch štuková na stěnách, plochy jednotlivě přes 1,0 do 4 m2</t>
  </si>
  <si>
    <t>82393378</t>
  </si>
  <si>
    <t>https://podminky.urs.cz/item/CS_URS_2023_01/612325225</t>
  </si>
  <si>
    <t>"Zapravení ostění otvorů výtahové šachty v 1.NP až 5.NP:" 5</t>
  </si>
  <si>
    <t>5</t>
  </si>
  <si>
    <t>622143003</t>
  </si>
  <si>
    <t>Montáž omítkových profilů plastových, pozinkovaných nebo dřevěných upevněných vtlačením do podkladní vrstvy nebo přibitím rohových s tkaninou</t>
  </si>
  <si>
    <t>m</t>
  </si>
  <si>
    <t>1785457887</t>
  </si>
  <si>
    <t>https://podminky.urs.cz/item/CS_URS_2023_01/622143003</t>
  </si>
  <si>
    <t>"Lišty ostění v 1.NP až 5.NP:" 5*6</t>
  </si>
  <si>
    <t>M</t>
  </si>
  <si>
    <t>55343023</t>
  </si>
  <si>
    <t>profil rohový Pz s kulatou hlavou pro vnitřní omítky tl 15mm</t>
  </si>
  <si>
    <t>8</t>
  </si>
  <si>
    <t>570710172</t>
  </si>
  <si>
    <t>30*1,05 'Přepočtené koeficientem množství</t>
  </si>
  <si>
    <t>9</t>
  </si>
  <si>
    <t>Ostatní konstrukce a práce, bourání</t>
  </si>
  <si>
    <t>7</t>
  </si>
  <si>
    <t>949101111</t>
  </si>
  <si>
    <t>Lešení pomocné pracovní pro objekty pozemních staveb pro zatížení do 150 kg/m2, o výšce lešeňové podlahy do 1,9 m</t>
  </si>
  <si>
    <t>1600928549</t>
  </si>
  <si>
    <t>https://podminky.urs.cz/item/CS_URS_2023_01/949101111</t>
  </si>
  <si>
    <t>"Stavební úpravy 1.NP a 5.NP(žebříky, lešení a podobně - odhadované množství):" (5*1*2,5)+(2*1,5*1)</t>
  </si>
  <si>
    <t>952901111</t>
  </si>
  <si>
    <t>Vyčištění budov nebo objektů před předáním do užívání budov bytové nebo občanské výstavby, světlé výšky podlaží do 4 m</t>
  </si>
  <si>
    <t>252252351</t>
  </si>
  <si>
    <t>https://podminky.urs.cz/item/CS_URS_2023_01/952901111</t>
  </si>
  <si>
    <t>"Stavební úpravy 1.NP a 5.NP(odhadované množství):" 2*((5*1*2,5)+(2*1,5*1))</t>
  </si>
  <si>
    <t>964011211</t>
  </si>
  <si>
    <t>Vybourání železobetonových prefabrikovaných překladů uložených ve zdivu, délky do 3 m, hmotnosti do 50 kg/m</t>
  </si>
  <si>
    <t>m3</t>
  </si>
  <si>
    <t>2035985409</t>
  </si>
  <si>
    <t>https://podminky.urs.cz/item/CS_URS_2023_01/964011211</t>
  </si>
  <si>
    <t>"Překlad 1.NP a 5.NP:" (1+1)*(0,15*0,25*2,5)</t>
  </si>
  <si>
    <t>10</t>
  </si>
  <si>
    <t>967031744</t>
  </si>
  <si>
    <t>Přisekání (špicování) plošné nebo rovných ostění zdiva z cihel pálených plošné, na maltu vápennou nebo vápenocementovou, tl. na maltu cementovou, tl. do 300 mm</t>
  </si>
  <si>
    <t>1471035202</t>
  </si>
  <si>
    <t>https://podminky.urs.cz/item/CS_URS_2023_01/967031744</t>
  </si>
  <si>
    <t>"Odsekání ostění otvorů výtahové šachty v 1.NP až 5.NP:" 5*0,3*2,5</t>
  </si>
  <si>
    <t>"Odsekání ostění otvorů výtahové šachty v 1.NP až 5.NP:" 5*0,05*2,5</t>
  </si>
  <si>
    <t>11</t>
  </si>
  <si>
    <t>978013191</t>
  </si>
  <si>
    <t>Otlučení vápenných nebo vápenocementových omítek vnitřních ploch stěn s vyškrabáním spar, s očištěním zdiva, v rozsahu přes 50 do 100 %</t>
  </si>
  <si>
    <t>-1260580362</t>
  </si>
  <si>
    <t>https://podminky.urs.cz/item/CS_URS_2023_01/978013191</t>
  </si>
  <si>
    <t>"Otlučení omítky ostění otvorů výtahové šachty v 1.NP až 5.NP (odhad):" 5*2</t>
  </si>
  <si>
    <t>"Otlučení omítky navázání příček v 1.NP a 5.NP (odhad):" 2*2</t>
  </si>
  <si>
    <t>997</t>
  </si>
  <si>
    <t>Přesun sutě</t>
  </si>
  <si>
    <t>12</t>
  </si>
  <si>
    <t>997013153</t>
  </si>
  <si>
    <t>Vnitrostaveništní doprava suti a vybouraných hmot vodorovně do 50 m svisle s omezením mechanizace pro budovy a haly výšky přes 9 do 12 m</t>
  </si>
  <si>
    <t>t</t>
  </si>
  <si>
    <t>-666663582</t>
  </si>
  <si>
    <t>https://podminky.urs.cz/item/CS_URS_2023_01/997013153</t>
  </si>
  <si>
    <t>13</t>
  </si>
  <si>
    <t>997013501</t>
  </si>
  <si>
    <t>Odvoz suti a vybouraných hmot na skládku nebo meziskládku se složením, na vzdálenost do 1 km</t>
  </si>
  <si>
    <t>-1830118694</t>
  </si>
  <si>
    <t>https://podminky.urs.cz/item/CS_URS_2023_01/997013501</t>
  </si>
  <si>
    <t>14</t>
  </si>
  <si>
    <t>997013509</t>
  </si>
  <si>
    <t>Odvoz suti a vybouraných hmot na skládku nebo meziskládku se složením, na vzdálenost Příplatek k ceně za každý další i započatý 1 km přes 1 km</t>
  </si>
  <si>
    <t>-495275313</t>
  </si>
  <si>
    <t>https://podminky.urs.cz/item/CS_URS_2023_01/997013509</t>
  </si>
  <si>
    <t>3,652*14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</si>
  <si>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</si>
  <si>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</si>
  <si>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-1492736488</t>
  </si>
  <si>
    <t>https://podminky.urs.cz/item/CS_URS_2023_01/997013871</t>
  </si>
  <si>
    <t>998</t>
  </si>
  <si>
    <t>Přesun hmot</t>
  </si>
  <si>
    <t>16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</si>
  <si>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</si>
  <si>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</si>
  <si>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-539351343</t>
  </si>
  <si>
    <t>https://podminky.urs.cz/item/CS_URS_2023_01/998017002</t>
  </si>
  <si>
    <t>PSV</t>
  </si>
  <si>
    <t>Práce a dodávky PSV</t>
  </si>
  <si>
    <t>763</t>
  </si>
  <si>
    <t>Konstrukce suché výstavby</t>
  </si>
  <si>
    <t>17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</si>
  <si>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</si>
  <si>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</si>
  <si>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730775423</t>
  </si>
  <si>
    <t>https://podminky.urs.cz/item/CS_URS_2023_01/763111323</t>
  </si>
  <si>
    <t>"Příčka 1.NP dle D1.1.01:" 3,5*1,5</t>
  </si>
  <si>
    <t>"Odečet otvoru:" -(0,9*2)</t>
  </si>
  <si>
    <t>18</t>
  </si>
  <si>
    <t>763111326</t>
  </si>
  <si>
    <t>Příčka ze sádrokartonových desek s nosnou konstrukcí z jednoduchých ocelových profilů UW, CW jednoduše opláštěná deskou protipožární DF tl. 12,5 mm s izolací, EI 45, příčka tl. 125 mm, profil 100, Rw do 51 dB</t>
  </si>
  <si>
    <t>682643419</t>
  </si>
  <si>
    <t>https://podminky.urs.cz/item/CS_URS_2023_01/763111326</t>
  </si>
  <si>
    <t>"Příčka 5.NP dle D1.1.05:" 3,5*(0,25+0,25+0,5)</t>
  </si>
  <si>
    <t>19</t>
  </si>
  <si>
    <t>763111711</t>
  </si>
  <si>
    <t>Příčka ze sádrokartonových desek ostatní konstrukce a práce na příčkách ze sádrokartonových desek dilatace</t>
  </si>
  <si>
    <t>233114262</t>
  </si>
  <si>
    <t>https://podminky.urs.cz/item/CS_URS_2023_01/763111711</t>
  </si>
  <si>
    <t>"Napojení na stávající konstrukce (svislé spáry)"</t>
  </si>
  <si>
    <t>"Příčka 1.NP dle D1.1.01:" 4*3,5</t>
  </si>
  <si>
    <t>"Příčka 5.NP dle D1.1.05:" 2*3,5</t>
  </si>
  <si>
    <t>20</t>
  </si>
  <si>
    <t>763111712</t>
  </si>
  <si>
    <t>Příčka ze sádrokartonových desek ostatní konstrukce a práce na příčkách ze sádrokartonových desek kluzné napojení příčky ke stropu</t>
  </si>
  <si>
    <t>-664323808</t>
  </si>
  <si>
    <t>https://podminky.urs.cz/item/CS_URS_2023_01/763111712</t>
  </si>
  <si>
    <t>"Napojení na stávající konstrukce (stropní konstrukce a podhledy)"</t>
  </si>
  <si>
    <t>"Příčka 1.NP dle D1.1.01:" 2*1,5</t>
  </si>
  <si>
    <t>"Příčka 5.NP dle D1.1.05:" 0,25+0,25+0,5</t>
  </si>
  <si>
    <t>763111717</t>
  </si>
  <si>
    <t>Příčka ze sádrokartonových desek ostatní konstrukce a práce na příčkách ze sádrokartonových desek základní penetrační nátěr (oboustranný)</t>
  </si>
  <si>
    <t>-1141711858</t>
  </si>
  <si>
    <t>https://podminky.urs.cz/item/CS_URS_2023_01/763111717</t>
  </si>
  <si>
    <t>Mezisoučet</t>
  </si>
  <si>
    <t>"Příčka 5.NP dle D1.1.01:" 3,5*(0,25+0,25+0,5)</t>
  </si>
  <si>
    <t>22</t>
  </si>
  <si>
    <t>763111719</t>
  </si>
  <si>
    <t>Příčka ze sádrokartonových desek ostatní konstrukce a práce na příčkách ze sádrokartonových desek úprava styku příčky a podhledu (oboustranně) akrylátovým tmelem</t>
  </si>
  <si>
    <t>-1325155092</t>
  </si>
  <si>
    <t>https://podminky.urs.cz/item/CS_URS_2023_01/763111719</t>
  </si>
  <si>
    <t>"Příčka 1.NP dle D1.1.01:" 1,5</t>
  </si>
  <si>
    <t>23</t>
  </si>
  <si>
    <t>763111722</t>
  </si>
  <si>
    <t>Příčka ze sádrokartonových desek ostatní konstrukce a práce na příčkách ze sádrokartonových desek ochrana rohů úhelníky pozinkované</t>
  </si>
  <si>
    <t>1989041592</t>
  </si>
  <si>
    <t>https://podminky.urs.cz/item/CS_URS_2023_01/763111722</t>
  </si>
  <si>
    <t>"Příčka 5.NP dle D1.1.05:" 3,5+3,5</t>
  </si>
  <si>
    <t>24</t>
  </si>
  <si>
    <t>763111751</t>
  </si>
  <si>
    <t>Příčka ze sádrokartonových desek Příplatek k cenám za plochu do 6 m2 jednotlivě</t>
  </si>
  <si>
    <t>2075764897</t>
  </si>
  <si>
    <t>https://podminky.urs.cz/item/CS_URS_2023_01/763111751</t>
  </si>
  <si>
    <t>25</t>
  </si>
  <si>
    <t>763111771</t>
  </si>
  <si>
    <t>Příčka ze sádrokartonových desek Příplatek k cenám za rovinnost speciální tmelení kvality Q3</t>
  </si>
  <si>
    <t>42165119</t>
  </si>
  <si>
    <t>https://podminky.urs.cz/item/CS_URS_2023_01/763111771</t>
  </si>
  <si>
    <t>"Příčka 1.NP dle D1.1.01:" 2*3,5*1,5</t>
  </si>
  <si>
    <t>"Odečet otvoru:" -(2*0,9*2)</t>
  </si>
  <si>
    <t>26</t>
  </si>
  <si>
    <t>763164615</t>
  </si>
  <si>
    <t>Obklad konstrukcí sádrokartonovými deskami včetně ochranných úhelníků ve tvaru U rozvinuté šíře do 0,6 m, opláštěný deskou protipožární DF, tl. 12,5 mm</t>
  </si>
  <si>
    <t>1825499935</t>
  </si>
  <si>
    <t>https://podminky.urs.cz/item/CS_URS_2023_01/763164615</t>
  </si>
  <si>
    <t>"Překlad 2.NP až 4.NP (úprava nadpraží):" 3*1,5</t>
  </si>
  <si>
    <t>27</t>
  </si>
  <si>
    <t>763172438</t>
  </si>
  <si>
    <t>Montáž dvířek pro konstrukce ze sádrokartonových desek revizních protipožárních pro příčky a předsazené stěny ostatních velikostí do 0,5 m2</t>
  </si>
  <si>
    <t>147448021</t>
  </si>
  <si>
    <t>https://podminky.urs.cz/item/CS_URS_2023_01/763172438</t>
  </si>
  <si>
    <t>"Příčka 5.NP dle D1.1.05:" 1</t>
  </si>
  <si>
    <t>28</t>
  </si>
  <si>
    <t>R590001</t>
  </si>
  <si>
    <t>dvířka revizní protipožární 350/1400 mm (s PO EI 30 DP1-S)</t>
  </si>
  <si>
    <t>32</t>
  </si>
  <si>
    <t>-1535342242</t>
  </si>
  <si>
    <t>29</t>
  </si>
  <si>
    <t>763181311</t>
  </si>
  <si>
    <t>Výplně otvorů konstrukcí ze sádrokartonových desek montáž zárubně kovové s konstrukcí jednokřídlové</t>
  </si>
  <si>
    <t>-1046741331</t>
  </si>
  <si>
    <t>https://podminky.urs.cz/item/CS_URS_2023_01/763181311</t>
  </si>
  <si>
    <t>"Příčka 1.NP dle D1.1.01:" 1</t>
  </si>
  <si>
    <t>30</t>
  </si>
  <si>
    <t>R553001</t>
  </si>
  <si>
    <t>zárubeň jednokřídlá ocelová pro SDK s protipožární úpravou (PO EW 30 DP3C) tl. stěny 75-100mm rozměru 800/1970, 2100mm</t>
  </si>
  <si>
    <t>1238364929</t>
  </si>
  <si>
    <t>31</t>
  </si>
  <si>
    <t>763181422</t>
  </si>
  <si>
    <t>Výplně otvorů konstrukcí ze sádrokartonových desek ztužující výplň otvoru pro dveře s UA a UW profilem, výšky příčky přes 3,25 do 3,75 m</t>
  </si>
  <si>
    <t>-191851570</t>
  </si>
  <si>
    <t>https://podminky.urs.cz/item/CS_URS_2023_01/763181422</t>
  </si>
  <si>
    <t>998763101</t>
  </si>
  <si>
    <t>Přesun hmot pro dřevostavby stanovený z hmotnosti přesunovaného materiálu vodorovná dopravní vzdálenost do 50 m v objektech výšky přes 6 do 12 m</t>
  </si>
  <si>
    <t>-453634489</t>
  </si>
  <si>
    <t>https://podminky.urs.cz/item/CS_URS_2023_01/998763101</t>
  </si>
  <si>
    <t>33</t>
  </si>
  <si>
    <t>998763181</t>
  </si>
  <si>
    <t>Přesun hmot pro dřevostavby stanovený z hmotnosti přesunovaného materiálu Příplatek k ceně za přesun prováděný bez použití mechanizace pro jakoukoliv výšku objektu</t>
  </si>
  <si>
    <t>-1249276717</t>
  </si>
  <si>
    <t>https://podminky.urs.cz/item/CS_URS_2023_01/998763181</t>
  </si>
  <si>
    <t>766</t>
  </si>
  <si>
    <t>Konstrukce truhlářské</t>
  </si>
  <si>
    <t>34</t>
  </si>
  <si>
    <t>766660021</t>
  </si>
  <si>
    <t>Montáž dveřních křídel dřevěných nebo plastových otevíravých do ocelové zárubně protipožárních jednokřídlových, šířky do 800 mm</t>
  </si>
  <si>
    <t>-1891169258</t>
  </si>
  <si>
    <t>https://podminky.urs.cz/item/CS_URS_2023_01/766660021</t>
  </si>
  <si>
    <t>35</t>
  </si>
  <si>
    <t>R611001</t>
  </si>
  <si>
    <t>dveře jednokřídlé protipožární PO EW 30 DP3-C povrch lakovaný plné 800x1970-2100mm</t>
  </si>
  <si>
    <t>-738469801</t>
  </si>
  <si>
    <t>36</t>
  </si>
  <si>
    <t>766660729</t>
  </si>
  <si>
    <t>Montáž dveřních doplňků dveřního kování interiérového štítku s klikou</t>
  </si>
  <si>
    <t>2093246015</t>
  </si>
  <si>
    <t>https://podminky.urs.cz/item/CS_URS_2023_01/766660729</t>
  </si>
  <si>
    <t>37</t>
  </si>
  <si>
    <t>R211001</t>
  </si>
  <si>
    <t>kování štítové bezpečnostní klika/klika</t>
  </si>
  <si>
    <t>1039895446</t>
  </si>
  <si>
    <t>38</t>
  </si>
  <si>
    <t>998766102</t>
  </si>
  <si>
    <t>Přesun hmot pro konstrukce truhlářské stanovený z hmotnosti přesunovaného materiálu vodorovná dopravní vzdálenost do 50 m v objektech výšky přes 6 do 12 m</t>
  </si>
  <si>
    <t>330688713</t>
  </si>
  <si>
    <t>https://podminky.urs.cz/item/CS_URS_2023_01/998766102</t>
  </si>
  <si>
    <t>39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</si>
  <si>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</si>
  <si>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</si>
  <si>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-505557894</t>
  </si>
  <si>
    <t>https://podminky.urs.cz/item/CS_URS_2023_01/998766181</t>
  </si>
  <si>
    <t>767</t>
  </si>
  <si>
    <t>Konstrukce zámečnické</t>
  </si>
  <si>
    <t>40</t>
  </si>
  <si>
    <t>R767001</t>
  </si>
  <si>
    <t>Dodávka a montáž vyztužení překladu nad otvorem ve 2.NP až 4.NP pomocí ocelového plechu včetně všech souvisejících konstrukcí a prací</t>
  </si>
  <si>
    <t>2105410186</t>
  </si>
  <si>
    <t>P</t>
  </si>
  <si>
    <t>Poznámka k položce:_x000d_
- dodávka a montáž plechu ocelového tl. 10 mm o rozměrech 1900 x 450 mm (6 kusů)_x000d_
- dodávka a montáž prokotvení plechů pomocí závitové tyče á 300 mm (včetně vyvrtání otvorů) ( cca 21 kusů)_x000d_
- utažení prokotvení pomocí matic s podložkou případně provedením sváru_x000d_
- dodávka a montáž povrchové úpravy všech prvků</t>
  </si>
  <si>
    <t>"Překlad 2.NP až 4.NP:" 3</t>
  </si>
  <si>
    <t>771</t>
  </si>
  <si>
    <t>Podlahy z dlaždic</t>
  </si>
  <si>
    <t>41</t>
  </si>
  <si>
    <t>771111011</t>
  </si>
  <si>
    <t>Příprava podkladu před provedením dlažby vysátí podlah</t>
  </si>
  <si>
    <t>1360514191</t>
  </si>
  <si>
    <t>https://podminky.urs.cz/item/CS_URS_2023_01/771111011</t>
  </si>
  <si>
    <t>"Doplnění dlažby u výtahových šachet (předpokládané množství):" 5*0,5</t>
  </si>
  <si>
    <t>42</t>
  </si>
  <si>
    <t>771121011</t>
  </si>
  <si>
    <t>Příprava podkladu před provedením dlažby nátěr penetrační na podlahu</t>
  </si>
  <si>
    <t>1138720633</t>
  </si>
  <si>
    <t>https://podminky.urs.cz/item/CS_URS_2023_01/771121011</t>
  </si>
  <si>
    <t>43</t>
  </si>
  <si>
    <t>771151026</t>
  </si>
  <si>
    <t>Příprava podkladu před provedením dlažby samonivelační stěrka min.pevnosti 30 MPa, tloušťky přes 12 do 15 mm</t>
  </si>
  <si>
    <t>-2052066246</t>
  </si>
  <si>
    <t>https://podminky.urs.cz/item/CS_URS_2023_01/771151026</t>
  </si>
  <si>
    <t>44</t>
  </si>
  <si>
    <t>771474113</t>
  </si>
  <si>
    <t>Montáž soklů z dlaždic keramických lepených flexibilním lepidlem rovných, výšky přes 90 do 120 mm</t>
  </si>
  <si>
    <t>-822516153</t>
  </si>
  <si>
    <t>https://podminky.urs.cz/item/CS_URS_2023_01/771474113</t>
  </si>
  <si>
    <t>"Doplnění soklíků u výtahových šachet (předpokládané množství):" 5*(0,5+0,5)</t>
  </si>
  <si>
    <t>"Doplnění soklíků u příček (předpokládané množství):" (2*(1,5-0,9))+0,25+0,7+0,25</t>
  </si>
  <si>
    <t>45</t>
  </si>
  <si>
    <t>59761409</t>
  </si>
  <si>
    <t>dlažba keramická slinutá protiskluzná do interiéru i exteriéru pro vysoké mechanické namáhání přes 9 do 12ks/m2</t>
  </si>
  <si>
    <t>-2069442208</t>
  </si>
  <si>
    <t>46</t>
  </si>
  <si>
    <t>771573810</t>
  </si>
  <si>
    <t>Demontáž podlah z dlaždic keramických lepených</t>
  </si>
  <si>
    <t>1524615064</t>
  </si>
  <si>
    <t>https://podminky.urs.cz/item/CS_URS_2023_01/771573810</t>
  </si>
  <si>
    <t>"Příčka 1.NP dle D1.1.01:" 0,1*1,5</t>
  </si>
  <si>
    <t>"Příčka 5.NP dle D1.1.05:" 0,15*(0,25+0,25+0,5)</t>
  </si>
  <si>
    <t>47</t>
  </si>
  <si>
    <t>771573932</t>
  </si>
  <si>
    <t>Výměna keramické dlaždice lepené pro vysoké mechanické zatížení, velikosti přes 9 do 12 ks/m2</t>
  </si>
  <si>
    <t>348822047</t>
  </si>
  <si>
    <t>https://podminky.urs.cz/item/CS_URS_2023_01/771573932</t>
  </si>
  <si>
    <t>"Doplnění dlažby u výtahových šachet (předpokládané množství):" 5*4</t>
  </si>
  <si>
    <t>48</t>
  </si>
  <si>
    <t>1405421653</t>
  </si>
  <si>
    <t>49</t>
  </si>
  <si>
    <t>998771102</t>
  </si>
  <si>
    <t>Přesun hmot pro podlahy z dlaždic stanovený z hmotnosti přesunovaného materiálu vodorovná dopravní vzdálenost do 50 m v objektech výšky přes 6 do 12 m</t>
  </si>
  <si>
    <t>1162402325</t>
  </si>
  <si>
    <t>https://podminky.urs.cz/item/CS_URS_2023_01/998771102</t>
  </si>
  <si>
    <t>50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</si>
  <si>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</si>
  <si>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</si>
  <si>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-893901207</t>
  </si>
  <si>
    <t>https://podminky.urs.cz/item/CS_URS_2023_01/998771181</t>
  </si>
  <si>
    <t>784</t>
  </si>
  <si>
    <t>Dokončovací práce - malby a tapety</t>
  </si>
  <si>
    <t>51</t>
  </si>
  <si>
    <t>784111001</t>
  </si>
  <si>
    <t>Oprášení (ometení) podkladu v místnostech výšky do 3,80 m</t>
  </si>
  <si>
    <t>1133283378</t>
  </si>
  <si>
    <t>https://podminky.urs.cz/item/CS_URS_2023_01/784111001</t>
  </si>
  <si>
    <t>"Stavební úpravy 1.NP a 5.NP(odhadované množství):" 50</t>
  </si>
  <si>
    <t>52</t>
  </si>
  <si>
    <t>784171101</t>
  </si>
  <si>
    <t>Zakrytí nemalovaných ploch (materiál ve specifikaci) včetně pozdějšího odkrytí podlah</t>
  </si>
  <si>
    <t>-895652381</t>
  </si>
  <si>
    <t>https://podminky.urs.cz/item/CS_URS_2023_01/784171101</t>
  </si>
  <si>
    <t>"Stavební úpravy 1.NP a 5.NP(odhadované množství):" 4*((5*1*2,5)+(2*1,5*1))</t>
  </si>
  <si>
    <t>53</t>
  </si>
  <si>
    <t>28323156</t>
  </si>
  <si>
    <t>fólie pro malířské potřeby zakrývací tl 41µ 4x5m</t>
  </si>
  <si>
    <t>1852960205</t>
  </si>
  <si>
    <t>62*1,05 'Přepočtené koeficientem množství</t>
  </si>
  <si>
    <t>54</t>
  </si>
  <si>
    <t>784211101</t>
  </si>
  <si>
    <t>Malby z malířských směsí oděruvzdorných za mokra dvojnásobné, bílé za mokra oděruvzdorné výborně v místnostech výšky do 3,80 m</t>
  </si>
  <si>
    <t>-1290475363</t>
  </si>
  <si>
    <t>https://podminky.urs.cz/item/CS_URS_2023_01/784211101</t>
  </si>
  <si>
    <t>001.002 - Strojně-technologická část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</si>
  <si>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</si>
  <si>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</si>
  <si>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</si>
  <si>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</si>
  <si>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</si>
  <si>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33-M001</t>
  </si>
  <si>
    <t>Demontáž, odvoz a likvidace stávající strojně-technologické části výtahu ve výtahové šachtě V1 včetně odpojení výtahu od rozvodu el. energie včetně všech souvisejícící konstrukcí a prací</t>
  </si>
  <si>
    <t>soubor</t>
  </si>
  <si>
    <t>64</t>
  </si>
  <si>
    <t>2945722</t>
  </si>
  <si>
    <t>33-M002</t>
  </si>
  <si>
    <t>Dodávka a montáž strojně-technologické části lůžkového evakuačního výtahu do šachty V1 rozměr šachty 1950 x 2650 mm (5 nadzemních podlaží) včetně všech souvisejících konstrukcí a prací</t>
  </si>
  <si>
    <t>-1536288968</t>
  </si>
  <si>
    <t xml:space="preserve">Poznámka k položce:_x000d_
- VÝTAH (dodávka a montáž):_x000d_
- lůžkový evakuační, kotven do stropu šachty montážními háky_x000d_
- výtahový stroj umístěn v horní části výtahové šachty_x000d_
- typ řízení: FC obousměrné sběrné řízení_x000d_
- rozměr šachty 1950x2650 – 5 nadzemních podlaží; _x000d_
- rozměr kabiny 1250x2300x2100 mm, rozměr dveří 1100x2100 mm (přední vstup výšky 2280 mm)_x000d_
- hloubka prohlubně 1500 mm_x000d_
- výška horního přejezdu 3325mm_x000d_
- dodávka včetně certifikovaných montážních prvků (např. 3ks s nosností 20kN)_x000d_
- přívodní proud 3x400 V / 50 Hz_x000d_
- servisní panel – umístění v 5NP, v blízkosti výtahové šachty_x000d_
- požární odolnost dveří EW 60_x000d_
- propojení s UPS nehořlavou kabeláží (bezhalogenovou)_x000d_
_x000d_
- odvoz a likvidace vzniklého odpadu_x000d_
- zapojení a zprovoznění výtahu, zkušební provoz výtahu_x000d_
- zaškolení obsluhy_x000d_
- výchozí revize výtahu a předání certifikátů a atestů výtahu_x000d_
</t>
  </si>
  <si>
    <t>33-M003</t>
  </si>
  <si>
    <t>Dodávka a montáž mikroprocesorové řídící jednotky výtahu včetně všech souvisejících konstrukcí a prací</t>
  </si>
  <si>
    <t>670319191</t>
  </si>
  <si>
    <t xml:space="preserve">Poznámka k položce:_x000d_
- ŘÍDÍCÍ JEDNOTKA (mikroprocesorová) (dodávka a montáž):_x000d_
- obousměrné sběrné řízení_x000d_
- detekce poruchových stavů_x000d_
- možnost nastavení parametrů systému vzdáleně přes PC, tablet nebo mobilní telefon_x000d_
- vzdálená diagnostika systému_x000d_
- záznam provozních stavů s časovou známkou_x000d_
- možnost vyhodnocení zatížení_x000d_
- možnost vyhodnocení zatížení nosných lan_x000d_
- možnost propojení se senzory výtahu_x000d_
- indikace a zápis chybových stavů_x000d_
- propojení se snímači polohy_x000d_
- možnost řízení osvětlení_x000d_
- možnost řízení signálu ve výtahu_x000d_
- možnost řízení samočinného sjezdu_x000d_
- možnost ovládání vestavěného telefonního zařízení_x000d_
- možnost ovládání nouzového osvětlení _x000d_
- možnost řízení stmívač_x000d_
_x000d_
- odvoz a likvidace vzniklého odpadu_x000d_
- zapojení a zprovoznění výtahu, zkušební provoz výtahu_x000d_
- zaškolení obsluhy_x000d_
- výchozí revize výtahu a předání certifikátů a atestů výtahu_x000d_
</t>
  </si>
  <si>
    <t>33-M004</t>
  </si>
  <si>
    <t>Dodávka a montáž UPS pro evakuační výtah všech souvisejících konstrukcí a prací</t>
  </si>
  <si>
    <t>1713975760</t>
  </si>
  <si>
    <t xml:space="preserve">Poznámka k položce:_x000d_
- UPS PRO EVAKUAČNÍ VÝTAH (dodáavka a montáž)_x000d_
- výkon 30 kVA / 30kW_x000d_
- napětí 3x400V_x000d_
- doba autonomie: min. 45 minut při zátěži 7,8 kW_x000d_
- přetížení 30 s_x000d_
- součást dodávky musí být montáž, nastavení s uvedením do provozu a proškolení_x000d_
_x000d_
- odvoz a likvidace vzniklého odpadu_x000d_
- zapojení a zprovoznění výtahu, zkušební provoz výtahu_x000d_
- zaškolení obsluhy_x000d_
- výchozí revize výtahu a předání certifikátů a atestů výtahu_x000d_
</t>
  </si>
  <si>
    <t>33-M005</t>
  </si>
  <si>
    <t>Dodávka a montáž vnitřní a venkovní SPLIT jednotky pro UPS včetně všech souvisejících konstrukcí a prací</t>
  </si>
  <si>
    <t>274726713</t>
  </si>
  <si>
    <t xml:space="preserve">Poznámka k položce:_x000d_
- SPLIT JEDNOTKA PRO UPS (dodávka a montáž)_x000d_
- vnitřní + venkovní jednotka_x000d_
- výkon vnitřní jednotky min. 2,5 kW_x000d_
- délka potrubí/kabeláže mezi jednotkami cca. 5m_x000d_
_x000d_
- odvoz a likvidace vzniklého odpadu_x000d_
- zapojení a zprovoznění, (zkušební provoz a regulace)_x000d_
- zaškolení obsluhy_x000d_
- výchozí revize a předání certifikátů a atestů_x000d_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</si>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</sst>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143443" TargetMode="External" /><Relationship Id="rId2" Type="http://schemas.openxmlformats.org/officeDocument/2006/relationships/hyperlink" Target="https://podminky.urs.cz/item/CS_URS_2023_01/349231821" TargetMode="External" /><Relationship Id="rId3" Type="http://schemas.openxmlformats.org/officeDocument/2006/relationships/hyperlink" Target="https://podminky.urs.cz/item/CS_URS_2023_01/612325223" TargetMode="External" /><Relationship Id="rId4" Type="http://schemas.openxmlformats.org/officeDocument/2006/relationships/hyperlink" Target="https://podminky.urs.cz/item/CS_URS_2023_01/612325225" TargetMode="External" /><Relationship Id="rId5" Type="http://schemas.openxmlformats.org/officeDocument/2006/relationships/hyperlink" Target="https://podminky.urs.cz/item/CS_URS_2023_01/622143003" TargetMode="External" /><Relationship Id="rId6" Type="http://schemas.openxmlformats.org/officeDocument/2006/relationships/hyperlink" Target="https://podminky.urs.cz/item/CS_URS_2023_01/949101111" TargetMode="External" /><Relationship Id="rId7" Type="http://schemas.openxmlformats.org/officeDocument/2006/relationships/hyperlink" Target="https://podminky.urs.cz/item/CS_URS_2023_01/952901111" TargetMode="External" /><Relationship Id="rId8" Type="http://schemas.openxmlformats.org/officeDocument/2006/relationships/hyperlink" Target="https://podminky.urs.cz/item/CS_URS_2023_01/964011211" TargetMode="External" /><Relationship Id="rId9" Type="http://schemas.openxmlformats.org/officeDocument/2006/relationships/hyperlink" Target="https://podminky.urs.cz/item/CS_URS_2023_01/967031744" TargetMode="External" /><Relationship Id="rId10" Type="http://schemas.openxmlformats.org/officeDocument/2006/relationships/hyperlink" Target="https://podminky.urs.cz/item/CS_URS_2023_01/978013191" TargetMode="External" /><Relationship Id="rId11" Type="http://schemas.openxmlformats.org/officeDocument/2006/relationships/hyperlink" Target="https://podminky.urs.cz/item/CS_URS_2023_01/997013153" TargetMode="External" /><Relationship Id="rId12" Type="http://schemas.openxmlformats.org/officeDocument/2006/relationships/hyperlink" Target="https://podminky.urs.cz/item/CS_URS_2023_01/997013501" TargetMode="External" /><Relationship Id="rId13" Type="http://schemas.openxmlformats.org/officeDocument/2006/relationships/hyperlink" Target="https://podminky.urs.cz/item/CS_URS_2023_01/997013509" TargetMode="External" /><Relationship Id="rId14" Type="http://schemas.openxmlformats.org/officeDocument/2006/relationships/hyperlink" Target="https://podminky.urs.cz/item/CS_URS_2023_01/997013871" TargetMode="External" /><Relationship Id="rId15" Type="http://schemas.openxmlformats.org/officeDocument/2006/relationships/hyperlink" Target="https://podminky.urs.cz/item/CS_URS_2023_01/998017002" TargetMode="External" /><Relationship Id="rId16" Type="http://schemas.openxmlformats.org/officeDocument/2006/relationships/hyperlink" Target="https://podminky.urs.cz/item/CS_URS_2023_01/763111323" TargetMode="External" /><Relationship Id="rId17" Type="http://schemas.openxmlformats.org/officeDocument/2006/relationships/hyperlink" Target="https://podminky.urs.cz/item/CS_URS_2023_01/763111326" TargetMode="External" /><Relationship Id="rId18" Type="http://schemas.openxmlformats.org/officeDocument/2006/relationships/hyperlink" Target="https://podminky.urs.cz/item/CS_URS_2023_01/763111711" TargetMode="External" /><Relationship Id="rId19" Type="http://schemas.openxmlformats.org/officeDocument/2006/relationships/hyperlink" Target="https://podminky.urs.cz/item/CS_URS_2023_01/763111712" TargetMode="External" /><Relationship Id="rId20" Type="http://schemas.openxmlformats.org/officeDocument/2006/relationships/hyperlink" Target="https://podminky.urs.cz/item/CS_URS_2023_01/763111717" TargetMode="External" /><Relationship Id="rId21" Type="http://schemas.openxmlformats.org/officeDocument/2006/relationships/hyperlink" Target="https://podminky.urs.cz/item/CS_URS_2023_01/763111719" TargetMode="External" /><Relationship Id="rId22" Type="http://schemas.openxmlformats.org/officeDocument/2006/relationships/hyperlink" Target="https://podminky.urs.cz/item/CS_URS_2023_01/763111722" TargetMode="External" /><Relationship Id="rId23" Type="http://schemas.openxmlformats.org/officeDocument/2006/relationships/hyperlink" Target="https://podminky.urs.cz/item/CS_URS_2023_01/763111751" TargetMode="External" /><Relationship Id="rId24" Type="http://schemas.openxmlformats.org/officeDocument/2006/relationships/hyperlink" Target="https://podminky.urs.cz/item/CS_URS_2023_01/763111771" TargetMode="External" /><Relationship Id="rId25" Type="http://schemas.openxmlformats.org/officeDocument/2006/relationships/hyperlink" Target="https://podminky.urs.cz/item/CS_URS_2023_01/763164615" TargetMode="External" /><Relationship Id="rId26" Type="http://schemas.openxmlformats.org/officeDocument/2006/relationships/hyperlink" Target="https://podminky.urs.cz/item/CS_URS_2023_01/763172438" TargetMode="External" /><Relationship Id="rId27" Type="http://schemas.openxmlformats.org/officeDocument/2006/relationships/hyperlink" Target="https://podminky.urs.cz/item/CS_URS_2023_01/763181311" TargetMode="External" /><Relationship Id="rId28" Type="http://schemas.openxmlformats.org/officeDocument/2006/relationships/hyperlink" Target="https://podminky.urs.cz/item/CS_URS_2023_01/763181422" TargetMode="External" /><Relationship Id="rId29" Type="http://schemas.openxmlformats.org/officeDocument/2006/relationships/hyperlink" Target="https://podminky.urs.cz/item/CS_URS_2023_01/998763101" TargetMode="External" /><Relationship Id="rId30" Type="http://schemas.openxmlformats.org/officeDocument/2006/relationships/hyperlink" Target="https://podminky.urs.cz/item/CS_URS_2023_01/998763181" TargetMode="External" /><Relationship Id="rId31" Type="http://schemas.openxmlformats.org/officeDocument/2006/relationships/hyperlink" Target="https://podminky.urs.cz/item/CS_URS_2023_01/766660021" TargetMode="External" /><Relationship Id="rId32" Type="http://schemas.openxmlformats.org/officeDocument/2006/relationships/hyperlink" Target="https://podminky.urs.cz/item/CS_URS_2023_01/766660729" TargetMode="External" /><Relationship Id="rId33" Type="http://schemas.openxmlformats.org/officeDocument/2006/relationships/hyperlink" Target="https://podminky.urs.cz/item/CS_URS_2023_01/998766102" TargetMode="External" /><Relationship Id="rId34" Type="http://schemas.openxmlformats.org/officeDocument/2006/relationships/hyperlink" Target="https://podminky.urs.cz/item/CS_URS_2023_01/998766181" TargetMode="External" /><Relationship Id="rId35" Type="http://schemas.openxmlformats.org/officeDocument/2006/relationships/hyperlink" Target="https://podminky.urs.cz/item/CS_URS_2023_01/771111011" TargetMode="External" /><Relationship Id="rId36" Type="http://schemas.openxmlformats.org/officeDocument/2006/relationships/hyperlink" Target="https://podminky.urs.cz/item/CS_URS_2023_01/771121011" TargetMode="External" /><Relationship Id="rId37" Type="http://schemas.openxmlformats.org/officeDocument/2006/relationships/hyperlink" Target="https://podminky.urs.cz/item/CS_URS_2023_01/771151026" TargetMode="External" /><Relationship Id="rId38" Type="http://schemas.openxmlformats.org/officeDocument/2006/relationships/hyperlink" Target="https://podminky.urs.cz/item/CS_URS_2023_01/771474113" TargetMode="External" /><Relationship Id="rId39" Type="http://schemas.openxmlformats.org/officeDocument/2006/relationships/hyperlink" Target="https://podminky.urs.cz/item/CS_URS_2023_01/771573810" TargetMode="External" /><Relationship Id="rId40" Type="http://schemas.openxmlformats.org/officeDocument/2006/relationships/hyperlink" Target="https://podminky.urs.cz/item/CS_URS_2023_01/771573932" TargetMode="External" /><Relationship Id="rId41" Type="http://schemas.openxmlformats.org/officeDocument/2006/relationships/hyperlink" Target="https://podminky.urs.cz/item/CS_URS_2023_01/998771102" TargetMode="External" /><Relationship Id="rId42" Type="http://schemas.openxmlformats.org/officeDocument/2006/relationships/hyperlink" Target="https://podminky.urs.cz/item/CS_URS_2023_01/998771181" TargetMode="External" /><Relationship Id="rId43" Type="http://schemas.openxmlformats.org/officeDocument/2006/relationships/hyperlink" Target="https://podminky.urs.cz/item/CS_URS_2023_01/784111001" TargetMode="External" /><Relationship Id="rId44" Type="http://schemas.openxmlformats.org/officeDocument/2006/relationships/hyperlink" Target="https://podminky.urs.cz/item/CS_URS_2023_01/784171101" TargetMode="External" /><Relationship Id="rId45" Type="http://schemas.openxmlformats.org/officeDocument/2006/relationships/hyperlink" Target="https://podminky.urs.cz/item/CS_URS_2023_01/784211101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2023/012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DPS Břeclav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Břeclav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16.5" customHeight="1">
      <c r="A55" s="7"/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76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69</v>
      </c>
      <c r="BT55" s="125" t="s">
        <v>77</v>
      </c>
      <c r="BU55" s="125" t="s">
        <v>71</v>
      </c>
      <c r="BV55" s="125" t="s">
        <v>72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4" customFormat="1" ht="16.5" customHeight="1">
      <c r="A56" s="126" t="s">
        <v>80</v>
      </c>
      <c r="B56" s="65"/>
      <c r="C56" s="127"/>
      <c r="D56" s="127"/>
      <c r="E56" s="128" t="s">
        <v>81</v>
      </c>
      <c r="F56" s="128"/>
      <c r="G56" s="128"/>
      <c r="H56" s="128"/>
      <c r="I56" s="128"/>
      <c r="J56" s="127"/>
      <c r="K56" s="128" t="s">
        <v>82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'001.001 - Architektonicko...'!J32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'001.001 - Architektonicko...'!P97</f>
        <v>0</v>
      </c>
      <c r="AV56" s="132">
        <f>'001.001 - Architektonicko...'!J35</f>
        <v>0</v>
      </c>
      <c r="AW56" s="132">
        <f>'001.001 - Architektonicko...'!J36</f>
        <v>0</v>
      </c>
      <c r="AX56" s="132">
        <f>'001.001 - Architektonicko...'!J37</f>
        <v>0</v>
      </c>
      <c r="AY56" s="132">
        <f>'001.001 - Architektonicko...'!J38</f>
        <v>0</v>
      </c>
      <c r="AZ56" s="132">
        <f>'001.001 - Architektonicko...'!F35</f>
        <v>0</v>
      </c>
      <c r="BA56" s="132">
        <f>'001.001 - Architektonicko...'!F36</f>
        <v>0</v>
      </c>
      <c r="BB56" s="132">
        <f>'001.001 - Architektonicko...'!F37</f>
        <v>0</v>
      </c>
      <c r="BC56" s="132">
        <f>'001.001 - Architektonicko...'!F38</f>
        <v>0</v>
      </c>
      <c r="BD56" s="134">
        <f>'001.001 - Architektonicko...'!F39</f>
        <v>0</v>
      </c>
      <c r="BE56" s="4"/>
      <c r="BT56" s="135" t="s">
        <v>79</v>
      </c>
      <c r="BV56" s="135" t="s">
        <v>72</v>
      </c>
      <c r="BW56" s="135" t="s">
        <v>84</v>
      </c>
      <c r="BX56" s="135" t="s">
        <v>78</v>
      </c>
      <c r="CL56" s="135" t="s">
        <v>19</v>
      </c>
    </row>
    <row r="57" s="4" customFormat="1" ht="16.5" customHeight="1">
      <c r="A57" s="126" t="s">
        <v>80</v>
      </c>
      <c r="B57" s="65"/>
      <c r="C57" s="127"/>
      <c r="D57" s="127"/>
      <c r="E57" s="128" t="s">
        <v>85</v>
      </c>
      <c r="F57" s="128"/>
      <c r="G57" s="128"/>
      <c r="H57" s="128"/>
      <c r="I57" s="128"/>
      <c r="J57" s="127"/>
      <c r="K57" s="128" t="s">
        <v>86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'001.002 - Strojně-technol...'!J32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83</v>
      </c>
      <c r="AR57" s="67"/>
      <c r="AS57" s="136">
        <v>0</v>
      </c>
      <c r="AT57" s="137">
        <f>ROUND(SUM(AV57:AW57),2)</f>
        <v>0</v>
      </c>
      <c r="AU57" s="138">
        <f>'001.002 - Strojně-technol...'!P87</f>
        <v>0</v>
      </c>
      <c r="AV57" s="137">
        <f>'001.002 - Strojně-technol...'!J35</f>
        <v>0</v>
      </c>
      <c r="AW57" s="137">
        <f>'001.002 - Strojně-technol...'!J36</f>
        <v>0</v>
      </c>
      <c r="AX57" s="137">
        <f>'001.002 - Strojně-technol...'!J37</f>
        <v>0</v>
      </c>
      <c r="AY57" s="137">
        <f>'001.002 - Strojně-technol...'!J38</f>
        <v>0</v>
      </c>
      <c r="AZ57" s="137">
        <f>'001.002 - Strojně-technol...'!F35</f>
        <v>0</v>
      </c>
      <c r="BA57" s="137">
        <f>'001.002 - Strojně-technol...'!F36</f>
        <v>0</v>
      </c>
      <c r="BB57" s="137">
        <f>'001.002 - Strojně-technol...'!F37</f>
        <v>0</v>
      </c>
      <c r="BC57" s="137">
        <f>'001.002 - Strojně-technol...'!F38</f>
        <v>0</v>
      </c>
      <c r="BD57" s="139">
        <f>'001.002 - Strojně-technol...'!F39</f>
        <v>0</v>
      </c>
      <c r="BE57" s="4"/>
      <c r="BT57" s="135" t="s">
        <v>79</v>
      </c>
      <c r="BV57" s="135" t="s">
        <v>72</v>
      </c>
      <c r="BW57" s="135" t="s">
        <v>87</v>
      </c>
      <c r="BX57" s="135" t="s">
        <v>78</v>
      </c>
      <c r="CL57" s="135" t="s">
        <v>19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JOWpOGjSjYt++Pkofz4ibF6JBRINcHLAIjqPXNamUQtq+bPeKhSd73Skfu/aFQmlKPitK/ApzKmVVpCqiJmJJg==" hashValue="n9xyo2uD1DFuOzVlmXPy33YofI0E7kGrS5Zx471FzepmcB1pGAzcJLLXM546GplRXd4fYb93PO4IVN+CXJ4bVg==" algorithmName="SHA-512" password="CC51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001.001 - Architektonicko...'!C2" display="/"/>
    <hyperlink ref="A57" location="'001.002 - Strojně-techno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79</v>
      </c>
    </row>
    <row r="4" s="1" customFormat="1" ht="24.96" customHeight="1">
      <c r="B4" s="22"/>
      <c r="D4" s="142" t="s">
        <v>88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DPS Břeclav</v>
      </c>
      <c r="F7" s="144"/>
      <c r="G7" s="144"/>
      <c r="H7" s="144"/>
      <c r="L7" s="22"/>
    </row>
    <row r="8" s="1" customFormat="1" ht="12" customHeight="1">
      <c r="B8" s="22"/>
      <c r="D8" s="144" t="s">
        <v>89</v>
      </c>
      <c r="L8" s="22"/>
    </row>
    <row r="9" s="2" customFormat="1" ht="16.5" customHeight="1">
      <c r="A9" s="40"/>
      <c r="B9" s="46"/>
      <c r="C9" s="40"/>
      <c r="D9" s="40"/>
      <c r="E9" s="145" t="s">
        <v>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33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34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36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38</v>
      </c>
      <c r="G34" s="40"/>
      <c r="H34" s="40"/>
      <c r="I34" s="156" t="s">
        <v>37</v>
      </c>
      <c r="J34" s="156" t="s">
        <v>39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40</v>
      </c>
      <c r="E35" s="144" t="s">
        <v>41</v>
      </c>
      <c r="F35" s="158">
        <f>ROUND((SUM(BE97:BE300)),  2)</f>
        <v>0</v>
      </c>
      <c r="G35" s="40"/>
      <c r="H35" s="40"/>
      <c r="I35" s="159">
        <v>0.20999999999999999</v>
      </c>
      <c r="J35" s="158">
        <f>ROUND(((SUM(BE97:BE300))*I35),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42</v>
      </c>
      <c r="F36" s="158">
        <f>ROUND((SUM(BF97:BF300)),  2)</f>
        <v>0</v>
      </c>
      <c r="G36" s="40"/>
      <c r="H36" s="40"/>
      <c r="I36" s="159">
        <v>0.14999999999999999</v>
      </c>
      <c r="J36" s="158">
        <f>ROUND(((SUM(BF97:BF300))*I36),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43</v>
      </c>
      <c r="F37" s="158">
        <f>ROUND((SUM(BG97:BG300)),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44</v>
      </c>
      <c r="F38" s="158">
        <f>ROUND((SUM(BH97:BH300)),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45</v>
      </c>
      <c r="F39" s="158">
        <f>ROUND((SUM(BI97:BI300)),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DPS Břeclav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89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001.001 - Architektonicko-stavební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Břeclav</v>
      </c>
      <c r="G56" s="42"/>
      <c r="H56" s="42"/>
      <c r="I56" s="34" t="s">
        <v>23</v>
      </c>
      <c r="J56" s="74" t="str">
        <f>IF(J14="","",J14)</f>
        <v>24. 2. 2023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33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94</v>
      </c>
      <c r="D61" s="173"/>
      <c r="E61" s="173"/>
      <c r="F61" s="173"/>
      <c r="G61" s="173"/>
      <c r="H61" s="173"/>
      <c r="I61" s="173"/>
      <c r="J61" s="174" t="s">
        <v>95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68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96</v>
      </c>
    </row>
    <row r="64" s="9" customFormat="1" ht="24.96" customHeight="1">
      <c r="A64" s="9"/>
      <c r="B64" s="176"/>
      <c r="C64" s="177"/>
      <c r="D64" s="178" t="s">
        <v>97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98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99</v>
      </c>
      <c r="E66" s="184"/>
      <c r="F66" s="184"/>
      <c r="G66" s="184"/>
      <c r="H66" s="184"/>
      <c r="I66" s="184"/>
      <c r="J66" s="185">
        <f>J108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100</v>
      </c>
      <c r="E67" s="184"/>
      <c r="F67" s="184"/>
      <c r="G67" s="184"/>
      <c r="H67" s="184"/>
      <c r="I67" s="184"/>
      <c r="J67" s="185">
        <f>J123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101</v>
      </c>
      <c r="E68" s="184"/>
      <c r="F68" s="184"/>
      <c r="G68" s="184"/>
      <c r="H68" s="184"/>
      <c r="I68" s="184"/>
      <c r="J68" s="185">
        <f>J146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102</v>
      </c>
      <c r="E69" s="184"/>
      <c r="F69" s="184"/>
      <c r="G69" s="184"/>
      <c r="H69" s="184"/>
      <c r="I69" s="184"/>
      <c r="J69" s="185">
        <f>J156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103</v>
      </c>
      <c r="E70" s="179"/>
      <c r="F70" s="179"/>
      <c r="G70" s="179"/>
      <c r="H70" s="179"/>
      <c r="I70" s="179"/>
      <c r="J70" s="180">
        <f>J159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104</v>
      </c>
      <c r="E71" s="184"/>
      <c r="F71" s="184"/>
      <c r="G71" s="184"/>
      <c r="H71" s="184"/>
      <c r="I71" s="184"/>
      <c r="J71" s="185">
        <f>J160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105</v>
      </c>
      <c r="E72" s="184"/>
      <c r="F72" s="184"/>
      <c r="G72" s="184"/>
      <c r="H72" s="184"/>
      <c r="I72" s="184"/>
      <c r="J72" s="185">
        <f>J239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106</v>
      </c>
      <c r="E73" s="184"/>
      <c r="F73" s="184"/>
      <c r="G73" s="184"/>
      <c r="H73" s="184"/>
      <c r="I73" s="184"/>
      <c r="J73" s="185">
        <f>J254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107</v>
      </c>
      <c r="E74" s="184"/>
      <c r="F74" s="184"/>
      <c r="G74" s="184"/>
      <c r="H74" s="184"/>
      <c r="I74" s="184"/>
      <c r="J74" s="185">
        <f>J259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108</v>
      </c>
      <c r="E75" s="184"/>
      <c r="F75" s="184"/>
      <c r="G75" s="184"/>
      <c r="H75" s="184"/>
      <c r="I75" s="184"/>
      <c r="J75" s="185">
        <f>J288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DPS Břeclav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89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90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91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001.001 - Architektonicko-stavební část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Břeclav</v>
      </c>
      <c r="G91" s="42"/>
      <c r="H91" s="42"/>
      <c r="I91" s="34" t="s">
        <v>23</v>
      </c>
      <c r="J91" s="74" t="str">
        <f>IF(J14="","",J14)</f>
        <v>24. 2. 2023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31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33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110</v>
      </c>
      <c r="D96" s="190" t="s">
        <v>55</v>
      </c>
      <c r="E96" s="190" t="s">
        <v>51</v>
      </c>
      <c r="F96" s="190" t="s">
        <v>52</v>
      </c>
      <c r="G96" s="190" t="s">
        <v>111</v>
      </c>
      <c r="H96" s="190" t="s">
        <v>112</v>
      </c>
      <c r="I96" s="190" t="s">
        <v>113</v>
      </c>
      <c r="J96" s="190" t="s">
        <v>95</v>
      </c>
      <c r="K96" s="191" t="s">
        <v>114</v>
      </c>
      <c r="L96" s="192"/>
      <c r="M96" s="94" t="s">
        <v>19</v>
      </c>
      <c r="N96" s="95" t="s">
        <v>40</v>
      </c>
      <c r="O96" s="95" t="s">
        <v>115</v>
      </c>
      <c r="P96" s="95" t="s">
        <v>116</v>
      </c>
      <c r="Q96" s="95" t="s">
        <v>117</v>
      </c>
      <c r="R96" s="95" t="s">
        <v>118</v>
      </c>
      <c r="S96" s="95" t="s">
        <v>119</v>
      </c>
      <c r="T96" s="96" t="s">
        <v>120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121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P98+P159</f>
        <v>0</v>
      </c>
      <c r="Q97" s="98"/>
      <c r="R97" s="195">
        <f>R98+R159</f>
        <v>3.7031619999999998</v>
      </c>
      <c r="S97" s="98"/>
      <c r="T97" s="196">
        <f>T98+T159</f>
        <v>3.6519400000000002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69</v>
      </c>
      <c r="AU97" s="19" t="s">
        <v>96</v>
      </c>
      <c r="BK97" s="197">
        <f>BK98+BK159</f>
        <v>0</v>
      </c>
    </row>
    <row r="98" s="12" customFormat="1" ht="25.92" customHeight="1">
      <c r="A98" s="12"/>
      <c r="B98" s="198"/>
      <c r="C98" s="199"/>
      <c r="D98" s="200" t="s">
        <v>69</v>
      </c>
      <c r="E98" s="201" t="s">
        <v>122</v>
      </c>
      <c r="F98" s="201" t="s">
        <v>123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P99+P108+P123+P146+P156</f>
        <v>0</v>
      </c>
      <c r="Q98" s="206"/>
      <c r="R98" s="207">
        <f>R99+R108+R123+R146+R156</f>
        <v>3.1414329999999997</v>
      </c>
      <c r="S98" s="206"/>
      <c r="T98" s="208">
        <f>T99+T108+T123+T146+T156</f>
        <v>3.5889500000000001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77</v>
      </c>
      <c r="AT98" s="210" t="s">
        <v>69</v>
      </c>
      <c r="AU98" s="210" t="s">
        <v>70</v>
      </c>
      <c r="AY98" s="209" t="s">
        <v>124</v>
      </c>
      <c r="BK98" s="211">
        <f>BK99+BK108+BK123+BK146+BK156</f>
        <v>0</v>
      </c>
    </row>
    <row r="99" s="12" customFormat="1" ht="22.8" customHeight="1">
      <c r="A99" s="12"/>
      <c r="B99" s="198"/>
      <c r="C99" s="199"/>
      <c r="D99" s="200" t="s">
        <v>69</v>
      </c>
      <c r="E99" s="212" t="s">
        <v>125</v>
      </c>
      <c r="F99" s="212" t="s">
        <v>126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2.1815280000000001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77</v>
      </c>
      <c r="AT99" s="210" t="s">
        <v>69</v>
      </c>
      <c r="AU99" s="210" t="s">
        <v>77</v>
      </c>
      <c r="AY99" s="209" t="s">
        <v>124</v>
      </c>
      <c r="BK99" s="211">
        <f>SUM(BK100:BK107)</f>
        <v>0</v>
      </c>
    </row>
    <row r="100" s="2" customFormat="1" ht="24.15" customHeight="1">
      <c r="A100" s="40"/>
      <c r="B100" s="41"/>
      <c r="C100" s="214" t="s">
        <v>77</v>
      </c>
      <c r="D100" s="214" t="s">
        <v>127</v>
      </c>
      <c r="E100" s="215" t="s">
        <v>128</v>
      </c>
      <c r="F100" s="216" t="s">
        <v>129</v>
      </c>
      <c r="G100" s="217" t="s">
        <v>130</v>
      </c>
      <c r="H100" s="218">
        <v>2</v>
      </c>
      <c r="I100" s="219"/>
      <c r="J100" s="220">
        <f>ROUND(I100*H100,2)</f>
        <v>0</v>
      </c>
      <c r="K100" s="216" t="s">
        <v>131</v>
      </c>
      <c r="L100" s="46"/>
      <c r="M100" s="221" t="s">
        <v>19</v>
      </c>
      <c r="N100" s="222" t="s">
        <v>41</v>
      </c>
      <c r="O100" s="86"/>
      <c r="P100" s="223">
        <f>O100*H100</f>
        <v>0</v>
      </c>
      <c r="Q100" s="223">
        <v>0.091259999999999994</v>
      </c>
      <c r="R100" s="223">
        <f>Q100*H100</f>
        <v>0.18251999999999999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132</v>
      </c>
      <c r="AT100" s="225" t="s">
        <v>127</v>
      </c>
      <c r="AU100" s="225" t="s">
        <v>79</v>
      </c>
      <c r="AY100" s="19" t="s">
        <v>124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77</v>
      </c>
      <c r="BK100" s="226">
        <f>ROUND(I100*H100,2)</f>
        <v>0</v>
      </c>
      <c r="BL100" s="19" t="s">
        <v>132</v>
      </c>
      <c r="BM100" s="225" t="s">
        <v>133</v>
      </c>
    </row>
    <row r="101" s="2" customFormat="1">
      <c r="A101" s="40"/>
      <c r="B101" s="41"/>
      <c r="C101" s="42"/>
      <c r="D101" s="227" t="s">
        <v>134</v>
      </c>
      <c r="E101" s="42"/>
      <c r="F101" s="228" t="s">
        <v>135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79</v>
      </c>
    </row>
    <row r="102" s="13" customFormat="1">
      <c r="A102" s="13"/>
      <c r="B102" s="232"/>
      <c r="C102" s="233"/>
      <c r="D102" s="234" t="s">
        <v>136</v>
      </c>
      <c r="E102" s="235" t="s">
        <v>19</v>
      </c>
      <c r="F102" s="236" t="s">
        <v>137</v>
      </c>
      <c r="G102" s="233"/>
      <c r="H102" s="237">
        <v>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136</v>
      </c>
      <c r="AU102" s="243" t="s">
        <v>79</v>
      </c>
      <c r="AV102" s="13" t="s">
        <v>79</v>
      </c>
      <c r="AW102" s="13" t="s">
        <v>32</v>
      </c>
      <c r="AX102" s="13" t="s">
        <v>70</v>
      </c>
      <c r="AY102" s="243" t="s">
        <v>124</v>
      </c>
    </row>
    <row r="103" s="14" customFormat="1">
      <c r="A103" s="14"/>
      <c r="B103" s="244"/>
      <c r="C103" s="245"/>
      <c r="D103" s="234" t="s">
        <v>136</v>
      </c>
      <c r="E103" s="246" t="s">
        <v>19</v>
      </c>
      <c r="F103" s="247" t="s">
        <v>138</v>
      </c>
      <c r="G103" s="245"/>
      <c r="H103" s="248">
        <v>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136</v>
      </c>
      <c r="AU103" s="254" t="s">
        <v>79</v>
      </c>
      <c r="AV103" s="14" t="s">
        <v>132</v>
      </c>
      <c r="AW103" s="14" t="s">
        <v>32</v>
      </c>
      <c r="AX103" s="14" t="s">
        <v>77</v>
      </c>
      <c r="AY103" s="254" t="s">
        <v>124</v>
      </c>
    </row>
    <row r="104" s="2" customFormat="1" ht="24.15" customHeight="1">
      <c r="A104" s="40"/>
      <c r="B104" s="41"/>
      <c r="C104" s="214" t="s">
        <v>79</v>
      </c>
      <c r="D104" s="214" t="s">
        <v>127</v>
      </c>
      <c r="E104" s="215" t="s">
        <v>139</v>
      </c>
      <c r="F104" s="216" t="s">
        <v>140</v>
      </c>
      <c r="G104" s="217" t="s">
        <v>141</v>
      </c>
      <c r="H104" s="218">
        <v>4.4000000000000004</v>
      </c>
      <c r="I104" s="219"/>
      <c r="J104" s="220">
        <f>ROUND(I104*H104,2)</f>
        <v>0</v>
      </c>
      <c r="K104" s="216" t="s">
        <v>131</v>
      </c>
      <c r="L104" s="46"/>
      <c r="M104" s="221" t="s">
        <v>19</v>
      </c>
      <c r="N104" s="222" t="s">
        <v>41</v>
      </c>
      <c r="O104" s="86"/>
      <c r="P104" s="223">
        <f>O104*H104</f>
        <v>0</v>
      </c>
      <c r="Q104" s="223">
        <v>0.45432</v>
      </c>
      <c r="R104" s="223">
        <f>Q104*H104</f>
        <v>1.9990080000000001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132</v>
      </c>
      <c r="AT104" s="225" t="s">
        <v>127</v>
      </c>
      <c r="AU104" s="225" t="s">
        <v>79</v>
      </c>
      <c r="AY104" s="19" t="s">
        <v>124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77</v>
      </c>
      <c r="BK104" s="226">
        <f>ROUND(I104*H104,2)</f>
        <v>0</v>
      </c>
      <c r="BL104" s="19" t="s">
        <v>132</v>
      </c>
      <c r="BM104" s="225" t="s">
        <v>142</v>
      </c>
    </row>
    <row r="105" s="2" customFormat="1">
      <c r="A105" s="40"/>
      <c r="B105" s="41"/>
      <c r="C105" s="42"/>
      <c r="D105" s="227" t="s">
        <v>134</v>
      </c>
      <c r="E105" s="42"/>
      <c r="F105" s="228" t="s">
        <v>143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79</v>
      </c>
    </row>
    <row r="106" s="13" customFormat="1">
      <c r="A106" s="13"/>
      <c r="B106" s="232"/>
      <c r="C106" s="233"/>
      <c r="D106" s="234" t="s">
        <v>136</v>
      </c>
      <c r="E106" s="235" t="s">
        <v>19</v>
      </c>
      <c r="F106" s="236" t="s">
        <v>144</v>
      </c>
      <c r="G106" s="233"/>
      <c r="H106" s="237">
        <v>4.4000000000000004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136</v>
      </c>
      <c r="AU106" s="243" t="s">
        <v>79</v>
      </c>
      <c r="AV106" s="13" t="s">
        <v>79</v>
      </c>
      <c r="AW106" s="13" t="s">
        <v>32</v>
      </c>
      <c r="AX106" s="13" t="s">
        <v>70</v>
      </c>
      <c r="AY106" s="243" t="s">
        <v>124</v>
      </c>
    </row>
    <row r="107" s="14" customFormat="1">
      <c r="A107" s="14"/>
      <c r="B107" s="244"/>
      <c r="C107" s="245"/>
      <c r="D107" s="234" t="s">
        <v>136</v>
      </c>
      <c r="E107" s="246" t="s">
        <v>19</v>
      </c>
      <c r="F107" s="247" t="s">
        <v>138</v>
      </c>
      <c r="G107" s="245"/>
      <c r="H107" s="248">
        <v>4.4000000000000004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136</v>
      </c>
      <c r="AU107" s="254" t="s">
        <v>79</v>
      </c>
      <c r="AV107" s="14" t="s">
        <v>132</v>
      </c>
      <c r="AW107" s="14" t="s">
        <v>32</v>
      </c>
      <c r="AX107" s="14" t="s">
        <v>77</v>
      </c>
      <c r="AY107" s="254" t="s">
        <v>124</v>
      </c>
    </row>
    <row r="108" s="12" customFormat="1" ht="22.8" customHeight="1">
      <c r="A108" s="12"/>
      <c r="B108" s="198"/>
      <c r="C108" s="199"/>
      <c r="D108" s="200" t="s">
        <v>69</v>
      </c>
      <c r="E108" s="212" t="s">
        <v>145</v>
      </c>
      <c r="F108" s="212" t="s">
        <v>146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SUM(P109:P122)</f>
        <v>0</v>
      </c>
      <c r="Q108" s="206"/>
      <c r="R108" s="207">
        <f>SUM(R109:R122)</f>
        <v>0.95665</v>
      </c>
      <c r="S108" s="206"/>
      <c r="T108" s="208">
        <f>SUM(T109:T122)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77</v>
      </c>
      <c r="AT108" s="210" t="s">
        <v>69</v>
      </c>
      <c r="AU108" s="210" t="s">
        <v>77</v>
      </c>
      <c r="AY108" s="209" t="s">
        <v>124</v>
      </c>
      <c r="BK108" s="211">
        <f>SUM(BK109:BK122)</f>
        <v>0</v>
      </c>
    </row>
    <row r="109" s="2" customFormat="1" ht="21.75" customHeight="1">
      <c r="A109" s="40"/>
      <c r="B109" s="41"/>
      <c r="C109" s="214" t="s">
        <v>125</v>
      </c>
      <c r="D109" s="214" t="s">
        <v>127</v>
      </c>
      <c r="E109" s="215" t="s">
        <v>147</v>
      </c>
      <c r="F109" s="216" t="s">
        <v>148</v>
      </c>
      <c r="G109" s="217" t="s">
        <v>130</v>
      </c>
      <c r="H109" s="218">
        <v>4</v>
      </c>
      <c r="I109" s="219"/>
      <c r="J109" s="220">
        <f>ROUND(I109*H109,2)</f>
        <v>0</v>
      </c>
      <c r="K109" s="216" t="s">
        <v>131</v>
      </c>
      <c r="L109" s="46"/>
      <c r="M109" s="221" t="s">
        <v>19</v>
      </c>
      <c r="N109" s="222" t="s">
        <v>41</v>
      </c>
      <c r="O109" s="86"/>
      <c r="P109" s="223">
        <f>O109*H109</f>
        <v>0</v>
      </c>
      <c r="Q109" s="223">
        <v>0.041500000000000002</v>
      </c>
      <c r="R109" s="223">
        <f>Q109*H109</f>
        <v>0.16600000000000001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132</v>
      </c>
      <c r="AT109" s="225" t="s">
        <v>127</v>
      </c>
      <c r="AU109" s="225" t="s">
        <v>79</v>
      </c>
      <c r="AY109" s="19" t="s">
        <v>124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77</v>
      </c>
      <c r="BK109" s="226">
        <f>ROUND(I109*H109,2)</f>
        <v>0</v>
      </c>
      <c r="BL109" s="19" t="s">
        <v>132</v>
      </c>
      <c r="BM109" s="225" t="s">
        <v>149</v>
      </c>
    </row>
    <row r="110" s="2" customFormat="1">
      <c r="A110" s="40"/>
      <c r="B110" s="41"/>
      <c r="C110" s="42"/>
      <c r="D110" s="227" t="s">
        <v>134</v>
      </c>
      <c r="E110" s="42"/>
      <c r="F110" s="228" t="s">
        <v>150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79</v>
      </c>
    </row>
    <row r="111" s="13" customFormat="1">
      <c r="A111" s="13"/>
      <c r="B111" s="232"/>
      <c r="C111" s="233"/>
      <c r="D111" s="234" t="s">
        <v>136</v>
      </c>
      <c r="E111" s="235" t="s">
        <v>19</v>
      </c>
      <c r="F111" s="236" t="s">
        <v>151</v>
      </c>
      <c r="G111" s="233"/>
      <c r="H111" s="237">
        <v>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136</v>
      </c>
      <c r="AU111" s="243" t="s">
        <v>79</v>
      </c>
      <c r="AV111" s="13" t="s">
        <v>79</v>
      </c>
      <c r="AW111" s="13" t="s">
        <v>32</v>
      </c>
      <c r="AX111" s="13" t="s">
        <v>70</v>
      </c>
      <c r="AY111" s="243" t="s">
        <v>124</v>
      </c>
    </row>
    <row r="112" s="14" customFormat="1">
      <c r="A112" s="14"/>
      <c r="B112" s="244"/>
      <c r="C112" s="245"/>
      <c r="D112" s="234" t="s">
        <v>136</v>
      </c>
      <c r="E112" s="246" t="s">
        <v>19</v>
      </c>
      <c r="F112" s="247" t="s">
        <v>138</v>
      </c>
      <c r="G112" s="245"/>
      <c r="H112" s="248">
        <v>4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136</v>
      </c>
      <c r="AU112" s="254" t="s">
        <v>79</v>
      </c>
      <c r="AV112" s="14" t="s">
        <v>132</v>
      </c>
      <c r="AW112" s="14" t="s">
        <v>32</v>
      </c>
      <c r="AX112" s="14" t="s">
        <v>77</v>
      </c>
      <c r="AY112" s="254" t="s">
        <v>124</v>
      </c>
    </row>
    <row r="113" s="2" customFormat="1" ht="21.75" customHeight="1">
      <c r="A113" s="40"/>
      <c r="B113" s="41"/>
      <c r="C113" s="214" t="s">
        <v>132</v>
      </c>
      <c r="D113" s="214" t="s">
        <v>127</v>
      </c>
      <c r="E113" s="215" t="s">
        <v>152</v>
      </c>
      <c r="F113" s="216" t="s">
        <v>153</v>
      </c>
      <c r="G113" s="217" t="s">
        <v>130</v>
      </c>
      <c r="H113" s="218">
        <v>5</v>
      </c>
      <c r="I113" s="219"/>
      <c r="J113" s="220">
        <f>ROUND(I113*H113,2)</f>
        <v>0</v>
      </c>
      <c r="K113" s="216" t="s">
        <v>131</v>
      </c>
      <c r="L113" s="46"/>
      <c r="M113" s="221" t="s">
        <v>19</v>
      </c>
      <c r="N113" s="222" t="s">
        <v>41</v>
      </c>
      <c r="O113" s="86"/>
      <c r="P113" s="223">
        <f>O113*H113</f>
        <v>0</v>
      </c>
      <c r="Q113" s="223">
        <v>0.1575</v>
      </c>
      <c r="R113" s="223">
        <f>Q113*H113</f>
        <v>0.78749999999999998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132</v>
      </c>
      <c r="AT113" s="225" t="s">
        <v>127</v>
      </c>
      <c r="AU113" s="225" t="s">
        <v>79</v>
      </c>
      <c r="AY113" s="19" t="s">
        <v>124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77</v>
      </c>
      <c r="BK113" s="226">
        <f>ROUND(I113*H113,2)</f>
        <v>0</v>
      </c>
      <c r="BL113" s="19" t="s">
        <v>132</v>
      </c>
      <c r="BM113" s="225" t="s">
        <v>154</v>
      </c>
    </row>
    <row r="114" s="2" customFormat="1">
      <c r="A114" s="40"/>
      <c r="B114" s="41"/>
      <c r="C114" s="42"/>
      <c r="D114" s="227" t="s">
        <v>134</v>
      </c>
      <c r="E114" s="42"/>
      <c r="F114" s="228" t="s">
        <v>155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79</v>
      </c>
    </row>
    <row r="115" s="13" customFormat="1">
      <c r="A115" s="13"/>
      <c r="B115" s="232"/>
      <c r="C115" s="233"/>
      <c r="D115" s="234" t="s">
        <v>136</v>
      </c>
      <c r="E115" s="235" t="s">
        <v>19</v>
      </c>
      <c r="F115" s="236" t="s">
        <v>156</v>
      </c>
      <c r="G115" s="233"/>
      <c r="H115" s="237">
        <v>5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136</v>
      </c>
      <c r="AU115" s="243" t="s">
        <v>79</v>
      </c>
      <c r="AV115" s="13" t="s">
        <v>79</v>
      </c>
      <c r="AW115" s="13" t="s">
        <v>32</v>
      </c>
      <c r="AX115" s="13" t="s">
        <v>70</v>
      </c>
      <c r="AY115" s="243" t="s">
        <v>124</v>
      </c>
    </row>
    <row r="116" s="14" customFormat="1">
      <c r="A116" s="14"/>
      <c r="B116" s="244"/>
      <c r="C116" s="245"/>
      <c r="D116" s="234" t="s">
        <v>136</v>
      </c>
      <c r="E116" s="246" t="s">
        <v>19</v>
      </c>
      <c r="F116" s="247" t="s">
        <v>138</v>
      </c>
      <c r="G116" s="245"/>
      <c r="H116" s="248">
        <v>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136</v>
      </c>
      <c r="AU116" s="254" t="s">
        <v>79</v>
      </c>
      <c r="AV116" s="14" t="s">
        <v>132</v>
      </c>
      <c r="AW116" s="14" t="s">
        <v>32</v>
      </c>
      <c r="AX116" s="14" t="s">
        <v>77</v>
      </c>
      <c r="AY116" s="254" t="s">
        <v>124</v>
      </c>
    </row>
    <row r="117" s="2" customFormat="1" ht="24.15" customHeight="1">
      <c r="A117" s="40"/>
      <c r="B117" s="41"/>
      <c r="C117" s="214" t="s">
        <v>157</v>
      </c>
      <c r="D117" s="214" t="s">
        <v>127</v>
      </c>
      <c r="E117" s="215" t="s">
        <v>158</v>
      </c>
      <c r="F117" s="216" t="s">
        <v>159</v>
      </c>
      <c r="G117" s="217" t="s">
        <v>160</v>
      </c>
      <c r="H117" s="218">
        <v>30</v>
      </c>
      <c r="I117" s="219"/>
      <c r="J117" s="220">
        <f>ROUND(I117*H117,2)</f>
        <v>0</v>
      </c>
      <c r="K117" s="216" t="s">
        <v>131</v>
      </c>
      <c r="L117" s="46"/>
      <c r="M117" s="221" t="s">
        <v>19</v>
      </c>
      <c r="N117" s="222" t="s">
        <v>41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132</v>
      </c>
      <c r="AT117" s="225" t="s">
        <v>127</v>
      </c>
      <c r="AU117" s="225" t="s">
        <v>79</v>
      </c>
      <c r="AY117" s="19" t="s">
        <v>124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77</v>
      </c>
      <c r="BK117" s="226">
        <f>ROUND(I117*H117,2)</f>
        <v>0</v>
      </c>
      <c r="BL117" s="19" t="s">
        <v>132</v>
      </c>
      <c r="BM117" s="225" t="s">
        <v>161</v>
      </c>
    </row>
    <row r="118" s="2" customFormat="1">
      <c r="A118" s="40"/>
      <c r="B118" s="41"/>
      <c r="C118" s="42"/>
      <c r="D118" s="227" t="s">
        <v>134</v>
      </c>
      <c r="E118" s="42"/>
      <c r="F118" s="228" t="s">
        <v>162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134</v>
      </c>
      <c r="AU118" s="19" t="s">
        <v>79</v>
      </c>
    </row>
    <row r="119" s="13" customFormat="1">
      <c r="A119" s="13"/>
      <c r="B119" s="232"/>
      <c r="C119" s="233"/>
      <c r="D119" s="234" t="s">
        <v>136</v>
      </c>
      <c r="E119" s="235" t="s">
        <v>19</v>
      </c>
      <c r="F119" s="236" t="s">
        <v>163</v>
      </c>
      <c r="G119" s="233"/>
      <c r="H119" s="237">
        <v>30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136</v>
      </c>
      <c r="AU119" s="243" t="s">
        <v>79</v>
      </c>
      <c r="AV119" s="13" t="s">
        <v>79</v>
      </c>
      <c r="AW119" s="13" t="s">
        <v>32</v>
      </c>
      <c r="AX119" s="13" t="s">
        <v>70</v>
      </c>
      <c r="AY119" s="243" t="s">
        <v>124</v>
      </c>
    </row>
    <row r="120" s="14" customFormat="1">
      <c r="A120" s="14"/>
      <c r="B120" s="244"/>
      <c r="C120" s="245"/>
      <c r="D120" s="234" t="s">
        <v>136</v>
      </c>
      <c r="E120" s="246" t="s">
        <v>19</v>
      </c>
      <c r="F120" s="247" t="s">
        <v>138</v>
      </c>
      <c r="G120" s="245"/>
      <c r="H120" s="248">
        <v>30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136</v>
      </c>
      <c r="AU120" s="254" t="s">
        <v>79</v>
      </c>
      <c r="AV120" s="14" t="s">
        <v>132</v>
      </c>
      <c r="AW120" s="14" t="s">
        <v>32</v>
      </c>
      <c r="AX120" s="14" t="s">
        <v>77</v>
      </c>
      <c r="AY120" s="254" t="s">
        <v>124</v>
      </c>
    </row>
    <row r="121" s="2" customFormat="1" ht="16.5" customHeight="1">
      <c r="A121" s="40"/>
      <c r="B121" s="41"/>
      <c r="C121" s="255" t="s">
        <v>145</v>
      </c>
      <c r="D121" s="255" t="s">
        <v>164</v>
      </c>
      <c r="E121" s="256" t="s">
        <v>165</v>
      </c>
      <c r="F121" s="257" t="s">
        <v>166</v>
      </c>
      <c r="G121" s="258" t="s">
        <v>160</v>
      </c>
      <c r="H121" s="259">
        <v>31.5</v>
      </c>
      <c r="I121" s="260"/>
      <c r="J121" s="261">
        <f>ROUND(I121*H121,2)</f>
        <v>0</v>
      </c>
      <c r="K121" s="257" t="s">
        <v>131</v>
      </c>
      <c r="L121" s="262"/>
      <c r="M121" s="263" t="s">
        <v>19</v>
      </c>
      <c r="N121" s="264" t="s">
        <v>41</v>
      </c>
      <c r="O121" s="86"/>
      <c r="P121" s="223">
        <f>O121*H121</f>
        <v>0</v>
      </c>
      <c r="Q121" s="223">
        <v>0.00010000000000000001</v>
      </c>
      <c r="R121" s="223">
        <f>Q121*H121</f>
        <v>0.00315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164</v>
      </c>
      <c r="AU121" s="225" t="s">
        <v>79</v>
      </c>
      <c r="AY121" s="19" t="s">
        <v>124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77</v>
      </c>
      <c r="BK121" s="226">
        <f>ROUND(I121*H121,2)</f>
        <v>0</v>
      </c>
      <c r="BL121" s="19" t="s">
        <v>132</v>
      </c>
      <c r="BM121" s="225" t="s">
        <v>168</v>
      </c>
    </row>
    <row r="122" s="13" customFormat="1">
      <c r="A122" s="13"/>
      <c r="B122" s="232"/>
      <c r="C122" s="233"/>
      <c r="D122" s="234" t="s">
        <v>136</v>
      </c>
      <c r="E122" s="233"/>
      <c r="F122" s="236" t="s">
        <v>169</v>
      </c>
      <c r="G122" s="233"/>
      <c r="H122" s="237">
        <v>31.5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136</v>
      </c>
      <c r="AU122" s="243" t="s">
        <v>79</v>
      </c>
      <c r="AV122" s="13" t="s">
        <v>79</v>
      </c>
      <c r="AW122" s="13" t="s">
        <v>4</v>
      </c>
      <c r="AX122" s="13" t="s">
        <v>77</v>
      </c>
      <c r="AY122" s="243" t="s">
        <v>124</v>
      </c>
    </row>
    <row r="123" s="12" customFormat="1" ht="22.8" customHeight="1">
      <c r="A123" s="12"/>
      <c r="B123" s="198"/>
      <c r="C123" s="199"/>
      <c r="D123" s="200" t="s">
        <v>69</v>
      </c>
      <c r="E123" s="212" t="s">
        <v>170</v>
      </c>
      <c r="F123" s="212" t="s">
        <v>171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SUM(P124:P145)</f>
        <v>0</v>
      </c>
      <c r="Q123" s="206"/>
      <c r="R123" s="207">
        <f>SUM(R124:R145)</f>
        <v>0.0032550000000000001</v>
      </c>
      <c r="S123" s="206"/>
      <c r="T123" s="208">
        <f>SUM(T124:T145)</f>
        <v>3.5889500000000001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77</v>
      </c>
      <c r="AT123" s="210" t="s">
        <v>69</v>
      </c>
      <c r="AU123" s="210" t="s">
        <v>77</v>
      </c>
      <c r="AY123" s="209" t="s">
        <v>124</v>
      </c>
      <c r="BK123" s="211">
        <f>SUM(BK124:BK145)</f>
        <v>0</v>
      </c>
    </row>
    <row r="124" s="2" customFormat="1" ht="24.15" customHeight="1">
      <c r="A124" s="40"/>
      <c r="B124" s="41"/>
      <c r="C124" s="214" t="s">
        <v>172</v>
      </c>
      <c r="D124" s="214" t="s">
        <v>127</v>
      </c>
      <c r="E124" s="215" t="s">
        <v>173</v>
      </c>
      <c r="F124" s="216" t="s">
        <v>174</v>
      </c>
      <c r="G124" s="217" t="s">
        <v>141</v>
      </c>
      <c r="H124" s="218">
        <v>15.5</v>
      </c>
      <c r="I124" s="219"/>
      <c r="J124" s="220">
        <f>ROUND(I124*H124,2)</f>
        <v>0</v>
      </c>
      <c r="K124" s="216" t="s">
        <v>131</v>
      </c>
      <c r="L124" s="46"/>
      <c r="M124" s="221" t="s">
        <v>19</v>
      </c>
      <c r="N124" s="222" t="s">
        <v>41</v>
      </c>
      <c r="O124" s="86"/>
      <c r="P124" s="223">
        <f>O124*H124</f>
        <v>0</v>
      </c>
      <c r="Q124" s="223">
        <v>0.00012999999999999999</v>
      </c>
      <c r="R124" s="223">
        <f>Q124*H124</f>
        <v>0.0020149999999999999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132</v>
      </c>
      <c r="AT124" s="225" t="s">
        <v>127</v>
      </c>
      <c r="AU124" s="225" t="s">
        <v>79</v>
      </c>
      <c r="AY124" s="19" t="s">
        <v>124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77</v>
      </c>
      <c r="BK124" s="226">
        <f>ROUND(I124*H124,2)</f>
        <v>0</v>
      </c>
      <c r="BL124" s="19" t="s">
        <v>132</v>
      </c>
      <c r="BM124" s="225" t="s">
        <v>175</v>
      </c>
    </row>
    <row r="125" s="2" customFormat="1">
      <c r="A125" s="40"/>
      <c r="B125" s="41"/>
      <c r="C125" s="42"/>
      <c r="D125" s="227" t="s">
        <v>134</v>
      </c>
      <c r="E125" s="42"/>
      <c r="F125" s="228" t="s">
        <v>176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79</v>
      </c>
    </row>
    <row r="126" s="13" customFormat="1">
      <c r="A126" s="13"/>
      <c r="B126" s="232"/>
      <c r="C126" s="233"/>
      <c r="D126" s="234" t="s">
        <v>136</v>
      </c>
      <c r="E126" s="235" t="s">
        <v>19</v>
      </c>
      <c r="F126" s="236" t="s">
        <v>177</v>
      </c>
      <c r="G126" s="233"/>
      <c r="H126" s="237">
        <v>15.5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136</v>
      </c>
      <c r="AU126" s="243" t="s">
        <v>79</v>
      </c>
      <c r="AV126" s="13" t="s">
        <v>79</v>
      </c>
      <c r="AW126" s="13" t="s">
        <v>32</v>
      </c>
      <c r="AX126" s="13" t="s">
        <v>70</v>
      </c>
      <c r="AY126" s="243" t="s">
        <v>124</v>
      </c>
    </row>
    <row r="127" s="14" customFormat="1">
      <c r="A127" s="14"/>
      <c r="B127" s="244"/>
      <c r="C127" s="245"/>
      <c r="D127" s="234" t="s">
        <v>136</v>
      </c>
      <c r="E127" s="246" t="s">
        <v>19</v>
      </c>
      <c r="F127" s="247" t="s">
        <v>138</v>
      </c>
      <c r="G127" s="245"/>
      <c r="H127" s="248">
        <v>15.5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136</v>
      </c>
      <c r="AU127" s="254" t="s">
        <v>79</v>
      </c>
      <c r="AV127" s="14" t="s">
        <v>132</v>
      </c>
      <c r="AW127" s="14" t="s">
        <v>32</v>
      </c>
      <c r="AX127" s="14" t="s">
        <v>77</v>
      </c>
      <c r="AY127" s="254" t="s">
        <v>124</v>
      </c>
    </row>
    <row r="128" s="2" customFormat="1" ht="24.15" customHeight="1">
      <c r="A128" s="40"/>
      <c r="B128" s="41"/>
      <c r="C128" s="214" t="s">
        <v>167</v>
      </c>
      <c r="D128" s="214" t="s">
        <v>127</v>
      </c>
      <c r="E128" s="215" t="s">
        <v>178</v>
      </c>
      <c r="F128" s="216" t="s">
        <v>179</v>
      </c>
      <c r="G128" s="217" t="s">
        <v>141</v>
      </c>
      <c r="H128" s="218">
        <v>31</v>
      </c>
      <c r="I128" s="219"/>
      <c r="J128" s="220">
        <f>ROUND(I128*H128,2)</f>
        <v>0</v>
      </c>
      <c r="K128" s="216" t="s">
        <v>131</v>
      </c>
      <c r="L128" s="46"/>
      <c r="M128" s="221" t="s">
        <v>19</v>
      </c>
      <c r="N128" s="222" t="s">
        <v>41</v>
      </c>
      <c r="O128" s="86"/>
      <c r="P128" s="223">
        <f>O128*H128</f>
        <v>0</v>
      </c>
      <c r="Q128" s="223">
        <v>4.0000000000000003E-05</v>
      </c>
      <c r="R128" s="223">
        <f>Q128*H128</f>
        <v>0.00124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132</v>
      </c>
      <c r="AT128" s="225" t="s">
        <v>127</v>
      </c>
      <c r="AU128" s="225" t="s">
        <v>79</v>
      </c>
      <c r="AY128" s="19" t="s">
        <v>124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77</v>
      </c>
      <c r="BK128" s="226">
        <f>ROUND(I128*H128,2)</f>
        <v>0</v>
      </c>
      <c r="BL128" s="19" t="s">
        <v>132</v>
      </c>
      <c r="BM128" s="225" t="s">
        <v>180</v>
      </c>
    </row>
    <row r="129" s="2" customFormat="1">
      <c r="A129" s="40"/>
      <c r="B129" s="41"/>
      <c r="C129" s="42"/>
      <c r="D129" s="227" t="s">
        <v>134</v>
      </c>
      <c r="E129" s="42"/>
      <c r="F129" s="228" t="s">
        <v>181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79</v>
      </c>
    </row>
    <row r="130" s="13" customFormat="1">
      <c r="A130" s="13"/>
      <c r="B130" s="232"/>
      <c r="C130" s="233"/>
      <c r="D130" s="234" t="s">
        <v>136</v>
      </c>
      <c r="E130" s="235" t="s">
        <v>19</v>
      </c>
      <c r="F130" s="236" t="s">
        <v>182</v>
      </c>
      <c r="G130" s="233"/>
      <c r="H130" s="237">
        <v>31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136</v>
      </c>
      <c r="AU130" s="243" t="s">
        <v>79</v>
      </c>
      <c r="AV130" s="13" t="s">
        <v>79</v>
      </c>
      <c r="AW130" s="13" t="s">
        <v>32</v>
      </c>
      <c r="AX130" s="13" t="s">
        <v>70</v>
      </c>
      <c r="AY130" s="243" t="s">
        <v>124</v>
      </c>
    </row>
    <row r="131" s="14" customFormat="1">
      <c r="A131" s="14"/>
      <c r="B131" s="244"/>
      <c r="C131" s="245"/>
      <c r="D131" s="234" t="s">
        <v>136</v>
      </c>
      <c r="E131" s="246" t="s">
        <v>19</v>
      </c>
      <c r="F131" s="247" t="s">
        <v>138</v>
      </c>
      <c r="G131" s="245"/>
      <c r="H131" s="248">
        <v>31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136</v>
      </c>
      <c r="AU131" s="254" t="s">
        <v>79</v>
      </c>
      <c r="AV131" s="14" t="s">
        <v>132</v>
      </c>
      <c r="AW131" s="14" t="s">
        <v>32</v>
      </c>
      <c r="AX131" s="14" t="s">
        <v>77</v>
      </c>
      <c r="AY131" s="254" t="s">
        <v>124</v>
      </c>
    </row>
    <row r="132" s="2" customFormat="1" ht="21.75" customHeight="1">
      <c r="A132" s="40"/>
      <c r="B132" s="41"/>
      <c r="C132" s="214" t="s">
        <v>170</v>
      </c>
      <c r="D132" s="214" t="s">
        <v>127</v>
      </c>
      <c r="E132" s="215" t="s">
        <v>183</v>
      </c>
      <c r="F132" s="216" t="s">
        <v>184</v>
      </c>
      <c r="G132" s="217" t="s">
        <v>185</v>
      </c>
      <c r="H132" s="218">
        <v>0.188</v>
      </c>
      <c r="I132" s="219"/>
      <c r="J132" s="220">
        <f>ROUND(I132*H132,2)</f>
        <v>0</v>
      </c>
      <c r="K132" s="216" t="s">
        <v>131</v>
      </c>
      <c r="L132" s="46"/>
      <c r="M132" s="221" t="s">
        <v>19</v>
      </c>
      <c r="N132" s="222" t="s">
        <v>41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2.3999999999999999</v>
      </c>
      <c r="T132" s="224">
        <f>S132*H132</f>
        <v>0.45119999999999999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132</v>
      </c>
      <c r="AT132" s="225" t="s">
        <v>127</v>
      </c>
      <c r="AU132" s="225" t="s">
        <v>79</v>
      </c>
      <c r="AY132" s="19" t="s">
        <v>124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77</v>
      </c>
      <c r="BK132" s="226">
        <f>ROUND(I132*H132,2)</f>
        <v>0</v>
      </c>
      <c r="BL132" s="19" t="s">
        <v>132</v>
      </c>
      <c r="BM132" s="225" t="s">
        <v>186</v>
      </c>
    </row>
    <row r="133" s="2" customFormat="1">
      <c r="A133" s="40"/>
      <c r="B133" s="41"/>
      <c r="C133" s="42"/>
      <c r="D133" s="227" t="s">
        <v>134</v>
      </c>
      <c r="E133" s="42"/>
      <c r="F133" s="228" t="s">
        <v>187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134</v>
      </c>
      <c r="AU133" s="19" t="s">
        <v>79</v>
      </c>
    </row>
    <row r="134" s="13" customFormat="1">
      <c r="A134" s="13"/>
      <c r="B134" s="232"/>
      <c r="C134" s="233"/>
      <c r="D134" s="234" t="s">
        <v>136</v>
      </c>
      <c r="E134" s="235" t="s">
        <v>19</v>
      </c>
      <c r="F134" s="236" t="s">
        <v>188</v>
      </c>
      <c r="G134" s="233"/>
      <c r="H134" s="237">
        <v>0.188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136</v>
      </c>
      <c r="AU134" s="243" t="s">
        <v>79</v>
      </c>
      <c r="AV134" s="13" t="s">
        <v>79</v>
      </c>
      <c r="AW134" s="13" t="s">
        <v>32</v>
      </c>
      <c r="AX134" s="13" t="s">
        <v>70</v>
      </c>
      <c r="AY134" s="243" t="s">
        <v>124</v>
      </c>
    </row>
    <row r="135" s="14" customFormat="1">
      <c r="A135" s="14"/>
      <c r="B135" s="244"/>
      <c r="C135" s="245"/>
      <c r="D135" s="234" t="s">
        <v>136</v>
      </c>
      <c r="E135" s="246" t="s">
        <v>19</v>
      </c>
      <c r="F135" s="247" t="s">
        <v>138</v>
      </c>
      <c r="G135" s="245"/>
      <c r="H135" s="248">
        <v>0.188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136</v>
      </c>
      <c r="AU135" s="254" t="s">
        <v>79</v>
      </c>
      <c r="AV135" s="14" t="s">
        <v>132</v>
      </c>
      <c r="AW135" s="14" t="s">
        <v>32</v>
      </c>
      <c r="AX135" s="14" t="s">
        <v>77</v>
      </c>
      <c r="AY135" s="254" t="s">
        <v>124</v>
      </c>
    </row>
    <row r="136" s="2" customFormat="1" ht="24.15" customHeight="1">
      <c r="A136" s="40"/>
      <c r="B136" s="41"/>
      <c r="C136" s="214" t="s">
        <v>189</v>
      </c>
      <c r="D136" s="214" t="s">
        <v>127</v>
      </c>
      <c r="E136" s="215" t="s">
        <v>190</v>
      </c>
      <c r="F136" s="216" t="s">
        <v>191</v>
      </c>
      <c r="G136" s="217" t="s">
        <v>141</v>
      </c>
      <c r="H136" s="218">
        <v>4.375</v>
      </c>
      <c r="I136" s="219"/>
      <c r="J136" s="220">
        <f>ROUND(I136*H136,2)</f>
        <v>0</v>
      </c>
      <c r="K136" s="216" t="s">
        <v>131</v>
      </c>
      <c r="L136" s="46"/>
      <c r="M136" s="221" t="s">
        <v>19</v>
      </c>
      <c r="N136" s="222" t="s">
        <v>41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0.56999999999999995</v>
      </c>
      <c r="T136" s="224">
        <f>S136*H136</f>
        <v>2.4937499999999999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132</v>
      </c>
      <c r="AT136" s="225" t="s">
        <v>127</v>
      </c>
      <c r="AU136" s="225" t="s">
        <v>79</v>
      </c>
      <c r="AY136" s="19" t="s">
        <v>124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77</v>
      </c>
      <c r="BK136" s="226">
        <f>ROUND(I136*H136,2)</f>
        <v>0</v>
      </c>
      <c r="BL136" s="19" t="s">
        <v>132</v>
      </c>
      <c r="BM136" s="225" t="s">
        <v>192</v>
      </c>
    </row>
    <row r="137" s="2" customFormat="1">
      <c r="A137" s="40"/>
      <c r="B137" s="41"/>
      <c r="C137" s="42"/>
      <c r="D137" s="227" t="s">
        <v>134</v>
      </c>
      <c r="E137" s="42"/>
      <c r="F137" s="228" t="s">
        <v>193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134</v>
      </c>
      <c r="AU137" s="19" t="s">
        <v>79</v>
      </c>
    </row>
    <row r="138" s="13" customFormat="1">
      <c r="A138" s="13"/>
      <c r="B138" s="232"/>
      <c r="C138" s="233"/>
      <c r="D138" s="234" t="s">
        <v>136</v>
      </c>
      <c r="E138" s="235" t="s">
        <v>19</v>
      </c>
      <c r="F138" s="236" t="s">
        <v>194</v>
      </c>
      <c r="G138" s="233"/>
      <c r="H138" s="237">
        <v>3.75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136</v>
      </c>
      <c r="AU138" s="243" t="s">
        <v>79</v>
      </c>
      <c r="AV138" s="13" t="s">
        <v>79</v>
      </c>
      <c r="AW138" s="13" t="s">
        <v>32</v>
      </c>
      <c r="AX138" s="13" t="s">
        <v>70</v>
      </c>
      <c r="AY138" s="243" t="s">
        <v>124</v>
      </c>
    </row>
    <row r="139" s="13" customFormat="1">
      <c r="A139" s="13"/>
      <c r="B139" s="232"/>
      <c r="C139" s="233"/>
      <c r="D139" s="234" t="s">
        <v>136</v>
      </c>
      <c r="E139" s="235" t="s">
        <v>19</v>
      </c>
      <c r="F139" s="236" t="s">
        <v>195</v>
      </c>
      <c r="G139" s="233"/>
      <c r="H139" s="237">
        <v>0.625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136</v>
      </c>
      <c r="AU139" s="243" t="s">
        <v>79</v>
      </c>
      <c r="AV139" s="13" t="s">
        <v>79</v>
      </c>
      <c r="AW139" s="13" t="s">
        <v>32</v>
      </c>
      <c r="AX139" s="13" t="s">
        <v>70</v>
      </c>
      <c r="AY139" s="243" t="s">
        <v>124</v>
      </c>
    </row>
    <row r="140" s="14" customFormat="1">
      <c r="A140" s="14"/>
      <c r="B140" s="244"/>
      <c r="C140" s="245"/>
      <c r="D140" s="234" t="s">
        <v>136</v>
      </c>
      <c r="E140" s="246" t="s">
        <v>19</v>
      </c>
      <c r="F140" s="247" t="s">
        <v>138</v>
      </c>
      <c r="G140" s="245"/>
      <c r="H140" s="248">
        <v>4.375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136</v>
      </c>
      <c r="AU140" s="254" t="s">
        <v>79</v>
      </c>
      <c r="AV140" s="14" t="s">
        <v>132</v>
      </c>
      <c r="AW140" s="14" t="s">
        <v>32</v>
      </c>
      <c r="AX140" s="14" t="s">
        <v>77</v>
      </c>
      <c r="AY140" s="254" t="s">
        <v>124</v>
      </c>
    </row>
    <row r="141" s="2" customFormat="1" ht="24.15" customHeight="1">
      <c r="A141" s="40"/>
      <c r="B141" s="41"/>
      <c r="C141" s="214" t="s">
        <v>196</v>
      </c>
      <c r="D141" s="214" t="s">
        <v>127</v>
      </c>
      <c r="E141" s="215" t="s">
        <v>197</v>
      </c>
      <c r="F141" s="216" t="s">
        <v>198</v>
      </c>
      <c r="G141" s="217" t="s">
        <v>141</v>
      </c>
      <c r="H141" s="218">
        <v>14</v>
      </c>
      <c r="I141" s="219"/>
      <c r="J141" s="220">
        <f>ROUND(I141*H141,2)</f>
        <v>0</v>
      </c>
      <c r="K141" s="216" t="s">
        <v>131</v>
      </c>
      <c r="L141" s="46"/>
      <c r="M141" s="221" t="s">
        <v>19</v>
      </c>
      <c r="N141" s="222" t="s">
        <v>41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0.045999999999999999</v>
      </c>
      <c r="T141" s="224">
        <f>S141*H141</f>
        <v>0.64400000000000002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132</v>
      </c>
      <c r="AT141" s="225" t="s">
        <v>127</v>
      </c>
      <c r="AU141" s="225" t="s">
        <v>79</v>
      </c>
      <c r="AY141" s="19" t="s">
        <v>124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77</v>
      </c>
      <c r="BK141" s="226">
        <f>ROUND(I141*H141,2)</f>
        <v>0</v>
      </c>
      <c r="BL141" s="19" t="s">
        <v>132</v>
      </c>
      <c r="BM141" s="225" t="s">
        <v>199</v>
      </c>
    </row>
    <row r="142" s="2" customFormat="1">
      <c r="A142" s="40"/>
      <c r="B142" s="41"/>
      <c r="C142" s="42"/>
      <c r="D142" s="227" t="s">
        <v>134</v>
      </c>
      <c r="E142" s="42"/>
      <c r="F142" s="228" t="s">
        <v>200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134</v>
      </c>
      <c r="AU142" s="19" t="s">
        <v>79</v>
      </c>
    </row>
    <row r="143" s="13" customFormat="1">
      <c r="A143" s="13"/>
      <c r="B143" s="232"/>
      <c r="C143" s="233"/>
      <c r="D143" s="234" t="s">
        <v>136</v>
      </c>
      <c r="E143" s="235" t="s">
        <v>19</v>
      </c>
      <c r="F143" s="236" t="s">
        <v>201</v>
      </c>
      <c r="G143" s="233"/>
      <c r="H143" s="237">
        <v>10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136</v>
      </c>
      <c r="AU143" s="243" t="s">
        <v>79</v>
      </c>
      <c r="AV143" s="13" t="s">
        <v>79</v>
      </c>
      <c r="AW143" s="13" t="s">
        <v>32</v>
      </c>
      <c r="AX143" s="13" t="s">
        <v>70</v>
      </c>
      <c r="AY143" s="243" t="s">
        <v>124</v>
      </c>
    </row>
    <row r="144" s="13" customFormat="1">
      <c r="A144" s="13"/>
      <c r="B144" s="232"/>
      <c r="C144" s="233"/>
      <c r="D144" s="234" t="s">
        <v>136</v>
      </c>
      <c r="E144" s="235" t="s">
        <v>19</v>
      </c>
      <c r="F144" s="236" t="s">
        <v>202</v>
      </c>
      <c r="G144" s="233"/>
      <c r="H144" s="237">
        <v>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136</v>
      </c>
      <c r="AU144" s="243" t="s">
        <v>79</v>
      </c>
      <c r="AV144" s="13" t="s">
        <v>79</v>
      </c>
      <c r="AW144" s="13" t="s">
        <v>32</v>
      </c>
      <c r="AX144" s="13" t="s">
        <v>70</v>
      </c>
      <c r="AY144" s="243" t="s">
        <v>124</v>
      </c>
    </row>
    <row r="145" s="14" customFormat="1">
      <c r="A145" s="14"/>
      <c r="B145" s="244"/>
      <c r="C145" s="245"/>
      <c r="D145" s="234" t="s">
        <v>136</v>
      </c>
      <c r="E145" s="246" t="s">
        <v>19</v>
      </c>
      <c r="F145" s="247" t="s">
        <v>138</v>
      </c>
      <c r="G145" s="245"/>
      <c r="H145" s="248">
        <v>14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136</v>
      </c>
      <c r="AU145" s="254" t="s">
        <v>79</v>
      </c>
      <c r="AV145" s="14" t="s">
        <v>132</v>
      </c>
      <c r="AW145" s="14" t="s">
        <v>32</v>
      </c>
      <c r="AX145" s="14" t="s">
        <v>77</v>
      </c>
      <c r="AY145" s="254" t="s">
        <v>124</v>
      </c>
    </row>
    <row r="146" s="12" customFormat="1" ht="22.8" customHeight="1">
      <c r="A146" s="12"/>
      <c r="B146" s="198"/>
      <c r="C146" s="199"/>
      <c r="D146" s="200" t="s">
        <v>69</v>
      </c>
      <c r="E146" s="212" t="s">
        <v>203</v>
      </c>
      <c r="F146" s="212" t="s">
        <v>204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SUM(P147:P155)</f>
        <v>0</v>
      </c>
      <c r="Q146" s="206"/>
      <c r="R146" s="207">
        <f>SUM(R147:R155)</f>
        <v>0</v>
      </c>
      <c r="S146" s="206"/>
      <c r="T146" s="208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77</v>
      </c>
      <c r="AT146" s="210" t="s">
        <v>69</v>
      </c>
      <c r="AU146" s="210" t="s">
        <v>77</v>
      </c>
      <c r="AY146" s="209" t="s">
        <v>124</v>
      </c>
      <c r="BK146" s="211">
        <f>SUM(BK147:BK155)</f>
        <v>0</v>
      </c>
    </row>
    <row r="147" s="2" customFormat="1" ht="24.15" customHeight="1">
      <c r="A147" s="40"/>
      <c r="B147" s="41"/>
      <c r="C147" s="214" t="s">
        <v>205</v>
      </c>
      <c r="D147" s="214" t="s">
        <v>127</v>
      </c>
      <c r="E147" s="215" t="s">
        <v>206</v>
      </c>
      <c r="F147" s="216" t="s">
        <v>207</v>
      </c>
      <c r="G147" s="217" t="s">
        <v>208</v>
      </c>
      <c r="H147" s="218">
        <v>3.6520000000000001</v>
      </c>
      <c r="I147" s="219"/>
      <c r="J147" s="220">
        <f>ROUND(I147*H147,2)</f>
        <v>0</v>
      </c>
      <c r="K147" s="216" t="s">
        <v>131</v>
      </c>
      <c r="L147" s="46"/>
      <c r="M147" s="221" t="s">
        <v>19</v>
      </c>
      <c r="N147" s="222" t="s">
        <v>41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132</v>
      </c>
      <c r="AT147" s="225" t="s">
        <v>127</v>
      </c>
      <c r="AU147" s="225" t="s">
        <v>79</v>
      </c>
      <c r="AY147" s="19" t="s">
        <v>124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77</v>
      </c>
      <c r="BK147" s="226">
        <f>ROUND(I147*H147,2)</f>
        <v>0</v>
      </c>
      <c r="BL147" s="19" t="s">
        <v>132</v>
      </c>
      <c r="BM147" s="225" t="s">
        <v>209</v>
      </c>
    </row>
    <row r="148" s="2" customFormat="1">
      <c r="A148" s="40"/>
      <c r="B148" s="41"/>
      <c r="C148" s="42"/>
      <c r="D148" s="227" t="s">
        <v>134</v>
      </c>
      <c r="E148" s="42"/>
      <c r="F148" s="228" t="s">
        <v>210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134</v>
      </c>
      <c r="AU148" s="19" t="s">
        <v>79</v>
      </c>
    </row>
    <row r="149" s="2" customFormat="1" ht="21.75" customHeight="1">
      <c r="A149" s="40"/>
      <c r="B149" s="41"/>
      <c r="C149" s="214" t="s">
        <v>211</v>
      </c>
      <c r="D149" s="214" t="s">
        <v>127</v>
      </c>
      <c r="E149" s="215" t="s">
        <v>212</v>
      </c>
      <c r="F149" s="216" t="s">
        <v>213</v>
      </c>
      <c r="G149" s="217" t="s">
        <v>208</v>
      </c>
      <c r="H149" s="218">
        <v>3.6520000000000001</v>
      </c>
      <c r="I149" s="219"/>
      <c r="J149" s="220">
        <f>ROUND(I149*H149,2)</f>
        <v>0</v>
      </c>
      <c r="K149" s="216" t="s">
        <v>131</v>
      </c>
      <c r="L149" s="46"/>
      <c r="M149" s="221" t="s">
        <v>19</v>
      </c>
      <c r="N149" s="222" t="s">
        <v>41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132</v>
      </c>
      <c r="AT149" s="225" t="s">
        <v>127</v>
      </c>
      <c r="AU149" s="225" t="s">
        <v>79</v>
      </c>
      <c r="AY149" s="19" t="s">
        <v>124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77</v>
      </c>
      <c r="BK149" s="226">
        <f>ROUND(I149*H149,2)</f>
        <v>0</v>
      </c>
      <c r="BL149" s="19" t="s">
        <v>132</v>
      </c>
      <c r="BM149" s="225" t="s">
        <v>214</v>
      </c>
    </row>
    <row r="150" s="2" customFormat="1">
      <c r="A150" s="40"/>
      <c r="B150" s="41"/>
      <c r="C150" s="42"/>
      <c r="D150" s="227" t="s">
        <v>134</v>
      </c>
      <c r="E150" s="42"/>
      <c r="F150" s="228" t="s">
        <v>215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134</v>
      </c>
      <c r="AU150" s="19" t="s">
        <v>79</v>
      </c>
    </row>
    <row r="151" s="2" customFormat="1" ht="24.15" customHeight="1">
      <c r="A151" s="40"/>
      <c r="B151" s="41"/>
      <c r="C151" s="214" t="s">
        <v>216</v>
      </c>
      <c r="D151" s="214" t="s">
        <v>127</v>
      </c>
      <c r="E151" s="215" t="s">
        <v>217</v>
      </c>
      <c r="F151" s="216" t="s">
        <v>218</v>
      </c>
      <c r="G151" s="217" t="s">
        <v>208</v>
      </c>
      <c r="H151" s="218">
        <v>51.128</v>
      </c>
      <c r="I151" s="219"/>
      <c r="J151" s="220">
        <f>ROUND(I151*H151,2)</f>
        <v>0</v>
      </c>
      <c r="K151" s="216" t="s">
        <v>131</v>
      </c>
      <c r="L151" s="46"/>
      <c r="M151" s="221" t="s">
        <v>19</v>
      </c>
      <c r="N151" s="222" t="s">
        <v>41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132</v>
      </c>
      <c r="AT151" s="225" t="s">
        <v>127</v>
      </c>
      <c r="AU151" s="225" t="s">
        <v>79</v>
      </c>
      <c r="AY151" s="19" t="s">
        <v>124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77</v>
      </c>
      <c r="BK151" s="226">
        <f>ROUND(I151*H151,2)</f>
        <v>0</v>
      </c>
      <c r="BL151" s="19" t="s">
        <v>132</v>
      </c>
      <c r="BM151" s="225" t="s">
        <v>219</v>
      </c>
    </row>
    <row r="152" s="2" customFormat="1">
      <c r="A152" s="40"/>
      <c r="B152" s="41"/>
      <c r="C152" s="42"/>
      <c r="D152" s="227" t="s">
        <v>134</v>
      </c>
      <c r="E152" s="42"/>
      <c r="F152" s="228" t="s">
        <v>220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134</v>
      </c>
      <c r="AU152" s="19" t="s">
        <v>79</v>
      </c>
    </row>
    <row r="153" s="13" customFormat="1">
      <c r="A153" s="13"/>
      <c r="B153" s="232"/>
      <c r="C153" s="233"/>
      <c r="D153" s="234" t="s">
        <v>136</v>
      </c>
      <c r="E153" s="233"/>
      <c r="F153" s="236" t="s">
        <v>221</v>
      </c>
      <c r="G153" s="233"/>
      <c r="H153" s="237">
        <v>51.128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136</v>
      </c>
      <c r="AU153" s="243" t="s">
        <v>79</v>
      </c>
      <c r="AV153" s="13" t="s">
        <v>79</v>
      </c>
      <c r="AW153" s="13" t="s">
        <v>4</v>
      </c>
      <c r="AX153" s="13" t="s">
        <v>77</v>
      </c>
      <c r="AY153" s="243" t="s">
        <v>124</v>
      </c>
    </row>
    <row r="154" s="2" customFormat="1" ht="24.15" customHeight="1">
      <c r="A154" s="40"/>
      <c r="B154" s="41"/>
      <c r="C154" s="214" t="s">
        <v>8</v>
      </c>
      <c r="D154" s="214" t="s">
        <v>127</v>
      </c>
      <c r="E154" s="215" t="s">
        <v>222</v>
      </c>
      <c r="F154" s="216" t="s">
        <v>223</v>
      </c>
      <c r="G154" s="217" t="s">
        <v>208</v>
      </c>
      <c r="H154" s="218">
        <v>3.6520000000000001</v>
      </c>
      <c r="I154" s="219"/>
      <c r="J154" s="220">
        <f>ROUND(I154*H154,2)</f>
        <v>0</v>
      </c>
      <c r="K154" s="216" t="s">
        <v>131</v>
      </c>
      <c r="L154" s="46"/>
      <c r="M154" s="221" t="s">
        <v>19</v>
      </c>
      <c r="N154" s="222" t="s">
        <v>41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132</v>
      </c>
      <c r="AT154" s="225" t="s">
        <v>127</v>
      </c>
      <c r="AU154" s="225" t="s">
        <v>79</v>
      </c>
      <c r="AY154" s="19" t="s">
        <v>124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77</v>
      </c>
      <c r="BK154" s="226">
        <f>ROUND(I154*H154,2)</f>
        <v>0</v>
      </c>
      <c r="BL154" s="19" t="s">
        <v>132</v>
      </c>
      <c r="BM154" s="225" t="s">
        <v>224</v>
      </c>
    </row>
    <row r="155" s="2" customFormat="1">
      <c r="A155" s="40"/>
      <c r="B155" s="41"/>
      <c r="C155" s="42"/>
      <c r="D155" s="227" t="s">
        <v>134</v>
      </c>
      <c r="E155" s="42"/>
      <c r="F155" s="228" t="s">
        <v>225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134</v>
      </c>
      <c r="AU155" s="19" t="s">
        <v>79</v>
      </c>
    </row>
    <row r="156" s="12" customFormat="1" ht="22.8" customHeight="1">
      <c r="A156" s="12"/>
      <c r="B156" s="198"/>
      <c r="C156" s="199"/>
      <c r="D156" s="200" t="s">
        <v>69</v>
      </c>
      <c r="E156" s="212" t="s">
        <v>226</v>
      </c>
      <c r="F156" s="212" t="s">
        <v>227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SUM(P157:P158)</f>
        <v>0</v>
      </c>
      <c r="Q156" s="206"/>
      <c r="R156" s="207">
        <f>SUM(R157:R158)</f>
        <v>0</v>
      </c>
      <c r="S156" s="206"/>
      <c r="T156" s="208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77</v>
      </c>
      <c r="AT156" s="210" t="s">
        <v>69</v>
      </c>
      <c r="AU156" s="210" t="s">
        <v>77</v>
      </c>
      <c r="AY156" s="209" t="s">
        <v>124</v>
      </c>
      <c r="BK156" s="211">
        <f>SUM(BK157:BK158)</f>
        <v>0</v>
      </c>
    </row>
    <row r="157" s="2" customFormat="1" ht="33" customHeight="1">
      <c r="A157" s="40"/>
      <c r="B157" s="41"/>
      <c r="C157" s="214" t="s">
        <v>228</v>
      </c>
      <c r="D157" s="214" t="s">
        <v>127</v>
      </c>
      <c r="E157" s="215" t="s">
        <v>229</v>
      </c>
      <c r="F157" s="216" t="s">
        <v>230</v>
      </c>
      <c r="G157" s="217" t="s">
        <v>208</v>
      </c>
      <c r="H157" s="218">
        <v>3.141</v>
      </c>
      <c r="I157" s="219"/>
      <c r="J157" s="220">
        <f>ROUND(I157*H157,2)</f>
        <v>0</v>
      </c>
      <c r="K157" s="216" t="s">
        <v>131</v>
      </c>
      <c r="L157" s="46"/>
      <c r="M157" s="221" t="s">
        <v>19</v>
      </c>
      <c r="N157" s="222" t="s">
        <v>41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132</v>
      </c>
      <c r="AT157" s="225" t="s">
        <v>127</v>
      </c>
      <c r="AU157" s="225" t="s">
        <v>79</v>
      </c>
      <c r="AY157" s="19" t="s">
        <v>124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77</v>
      </c>
      <c r="BK157" s="226">
        <f>ROUND(I157*H157,2)</f>
        <v>0</v>
      </c>
      <c r="BL157" s="19" t="s">
        <v>132</v>
      </c>
      <c r="BM157" s="225" t="s">
        <v>231</v>
      </c>
    </row>
    <row r="158" s="2" customFormat="1">
      <c r="A158" s="40"/>
      <c r="B158" s="41"/>
      <c r="C158" s="42"/>
      <c r="D158" s="227" t="s">
        <v>134</v>
      </c>
      <c r="E158" s="42"/>
      <c r="F158" s="228" t="s">
        <v>232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134</v>
      </c>
      <c r="AU158" s="19" t="s">
        <v>79</v>
      </c>
    </row>
    <row r="159" s="12" customFormat="1" ht="25.92" customHeight="1">
      <c r="A159" s="12"/>
      <c r="B159" s="198"/>
      <c r="C159" s="199"/>
      <c r="D159" s="200" t="s">
        <v>69</v>
      </c>
      <c r="E159" s="201" t="s">
        <v>233</v>
      </c>
      <c r="F159" s="201" t="s">
        <v>234</v>
      </c>
      <c r="G159" s="199"/>
      <c r="H159" s="199"/>
      <c r="I159" s="202"/>
      <c r="J159" s="203">
        <f>BK159</f>
        <v>0</v>
      </c>
      <c r="K159" s="199"/>
      <c r="L159" s="204"/>
      <c r="M159" s="205"/>
      <c r="N159" s="206"/>
      <c r="O159" s="206"/>
      <c r="P159" s="207">
        <f>P160+P239+P254+P259+P288</f>
        <v>0</v>
      </c>
      <c r="Q159" s="206"/>
      <c r="R159" s="207">
        <f>R160+R239+R254+R259+R288</f>
        <v>0.56172900000000003</v>
      </c>
      <c r="S159" s="206"/>
      <c r="T159" s="208">
        <f>T160+T239+T254+T259+T288</f>
        <v>0.062990000000000004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69</v>
      </c>
      <c r="AU159" s="210" t="s">
        <v>70</v>
      </c>
      <c r="AY159" s="209" t="s">
        <v>124</v>
      </c>
      <c r="BK159" s="211">
        <f>BK160+BK239+BK254+BK259+BK288</f>
        <v>0</v>
      </c>
    </row>
    <row r="160" s="12" customFormat="1" ht="22.8" customHeight="1">
      <c r="A160" s="12"/>
      <c r="B160" s="198"/>
      <c r="C160" s="199"/>
      <c r="D160" s="200" t="s">
        <v>69</v>
      </c>
      <c r="E160" s="212" t="s">
        <v>235</v>
      </c>
      <c r="F160" s="212" t="s">
        <v>236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SUM(P161:P238)</f>
        <v>0</v>
      </c>
      <c r="Q160" s="206"/>
      <c r="R160" s="207">
        <f>SUM(R161:R238)</f>
        <v>0.35488199999999998</v>
      </c>
      <c r="S160" s="206"/>
      <c r="T160" s="208">
        <f>SUM(T161:T238)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79</v>
      </c>
      <c r="AT160" s="210" t="s">
        <v>69</v>
      </c>
      <c r="AU160" s="210" t="s">
        <v>77</v>
      </c>
      <c r="AY160" s="209" t="s">
        <v>124</v>
      </c>
      <c r="BK160" s="211">
        <f>SUM(BK161:BK238)</f>
        <v>0</v>
      </c>
    </row>
    <row r="161" s="2" customFormat="1" ht="33" customHeight="1">
      <c r="A161" s="40"/>
      <c r="B161" s="41"/>
      <c r="C161" s="214" t="s">
        <v>237</v>
      </c>
      <c r="D161" s="214" t="s">
        <v>127</v>
      </c>
      <c r="E161" s="215" t="s">
        <v>238</v>
      </c>
      <c r="F161" s="216" t="s">
        <v>239</v>
      </c>
      <c r="G161" s="217" t="s">
        <v>141</v>
      </c>
      <c r="H161" s="218">
        <v>3.4500000000000002</v>
      </c>
      <c r="I161" s="219"/>
      <c r="J161" s="220">
        <f>ROUND(I161*H161,2)</f>
        <v>0</v>
      </c>
      <c r="K161" s="216" t="s">
        <v>131</v>
      </c>
      <c r="L161" s="46"/>
      <c r="M161" s="221" t="s">
        <v>19</v>
      </c>
      <c r="N161" s="222" t="s">
        <v>41</v>
      </c>
      <c r="O161" s="86"/>
      <c r="P161" s="223">
        <f>O161*H161</f>
        <v>0</v>
      </c>
      <c r="Q161" s="223">
        <v>0.028660000000000001</v>
      </c>
      <c r="R161" s="223">
        <f>Q161*H161</f>
        <v>0.098877000000000007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228</v>
      </c>
      <c r="AT161" s="225" t="s">
        <v>127</v>
      </c>
      <c r="AU161" s="225" t="s">
        <v>79</v>
      </c>
      <c r="AY161" s="19" t="s">
        <v>124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77</v>
      </c>
      <c r="BK161" s="226">
        <f>ROUND(I161*H161,2)</f>
        <v>0</v>
      </c>
      <c r="BL161" s="19" t="s">
        <v>228</v>
      </c>
      <c r="BM161" s="225" t="s">
        <v>240</v>
      </c>
    </row>
    <row r="162" s="2" customFormat="1">
      <c r="A162" s="40"/>
      <c r="B162" s="41"/>
      <c r="C162" s="42"/>
      <c r="D162" s="227" t="s">
        <v>134</v>
      </c>
      <c r="E162" s="42"/>
      <c r="F162" s="228" t="s">
        <v>241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134</v>
      </c>
      <c r="AU162" s="19" t="s">
        <v>79</v>
      </c>
    </row>
    <row r="163" s="13" customFormat="1">
      <c r="A163" s="13"/>
      <c r="B163" s="232"/>
      <c r="C163" s="233"/>
      <c r="D163" s="234" t="s">
        <v>136</v>
      </c>
      <c r="E163" s="235" t="s">
        <v>19</v>
      </c>
      <c r="F163" s="236" t="s">
        <v>242</v>
      </c>
      <c r="G163" s="233"/>
      <c r="H163" s="237">
        <v>5.25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136</v>
      </c>
      <c r="AU163" s="243" t="s">
        <v>79</v>
      </c>
      <c r="AV163" s="13" t="s">
        <v>79</v>
      </c>
      <c r="AW163" s="13" t="s">
        <v>32</v>
      </c>
      <c r="AX163" s="13" t="s">
        <v>70</v>
      </c>
      <c r="AY163" s="243" t="s">
        <v>124</v>
      </c>
    </row>
    <row r="164" s="13" customFormat="1">
      <c r="A164" s="13"/>
      <c r="B164" s="232"/>
      <c r="C164" s="233"/>
      <c r="D164" s="234" t="s">
        <v>136</v>
      </c>
      <c r="E164" s="235" t="s">
        <v>19</v>
      </c>
      <c r="F164" s="236" t="s">
        <v>243</v>
      </c>
      <c r="G164" s="233"/>
      <c r="H164" s="237">
        <v>-1.8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136</v>
      </c>
      <c r="AU164" s="243" t="s">
        <v>79</v>
      </c>
      <c r="AV164" s="13" t="s">
        <v>79</v>
      </c>
      <c r="AW164" s="13" t="s">
        <v>32</v>
      </c>
      <c r="AX164" s="13" t="s">
        <v>70</v>
      </c>
      <c r="AY164" s="243" t="s">
        <v>124</v>
      </c>
    </row>
    <row r="165" s="14" customFormat="1">
      <c r="A165" s="14"/>
      <c r="B165" s="244"/>
      <c r="C165" s="245"/>
      <c r="D165" s="234" t="s">
        <v>136</v>
      </c>
      <c r="E165" s="246" t="s">
        <v>19</v>
      </c>
      <c r="F165" s="247" t="s">
        <v>138</v>
      </c>
      <c r="G165" s="245"/>
      <c r="H165" s="248">
        <v>3.4500000000000002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136</v>
      </c>
      <c r="AU165" s="254" t="s">
        <v>79</v>
      </c>
      <c r="AV165" s="14" t="s">
        <v>132</v>
      </c>
      <c r="AW165" s="14" t="s">
        <v>32</v>
      </c>
      <c r="AX165" s="14" t="s">
        <v>77</v>
      </c>
      <c r="AY165" s="254" t="s">
        <v>124</v>
      </c>
    </row>
    <row r="166" s="2" customFormat="1" ht="33" customHeight="1">
      <c r="A166" s="40"/>
      <c r="B166" s="41"/>
      <c r="C166" s="214" t="s">
        <v>244</v>
      </c>
      <c r="D166" s="214" t="s">
        <v>127</v>
      </c>
      <c r="E166" s="215" t="s">
        <v>245</v>
      </c>
      <c r="F166" s="216" t="s">
        <v>246</v>
      </c>
      <c r="G166" s="217" t="s">
        <v>141</v>
      </c>
      <c r="H166" s="218">
        <v>3.5</v>
      </c>
      <c r="I166" s="219"/>
      <c r="J166" s="220">
        <f>ROUND(I166*H166,2)</f>
        <v>0</v>
      </c>
      <c r="K166" s="216" t="s">
        <v>131</v>
      </c>
      <c r="L166" s="46"/>
      <c r="M166" s="221" t="s">
        <v>19</v>
      </c>
      <c r="N166" s="222" t="s">
        <v>41</v>
      </c>
      <c r="O166" s="86"/>
      <c r="P166" s="223">
        <f>O166*H166</f>
        <v>0</v>
      </c>
      <c r="Q166" s="223">
        <v>0.030859999999999999</v>
      </c>
      <c r="R166" s="223">
        <f>Q166*H166</f>
        <v>0.10801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228</v>
      </c>
      <c r="AT166" s="225" t="s">
        <v>127</v>
      </c>
      <c r="AU166" s="225" t="s">
        <v>79</v>
      </c>
      <c r="AY166" s="19" t="s">
        <v>124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77</v>
      </c>
      <c r="BK166" s="226">
        <f>ROUND(I166*H166,2)</f>
        <v>0</v>
      </c>
      <c r="BL166" s="19" t="s">
        <v>228</v>
      </c>
      <c r="BM166" s="225" t="s">
        <v>247</v>
      </c>
    </row>
    <row r="167" s="2" customFormat="1">
      <c r="A167" s="40"/>
      <c r="B167" s="41"/>
      <c r="C167" s="42"/>
      <c r="D167" s="227" t="s">
        <v>134</v>
      </c>
      <c r="E167" s="42"/>
      <c r="F167" s="228" t="s">
        <v>248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134</v>
      </c>
      <c r="AU167" s="19" t="s">
        <v>79</v>
      </c>
    </row>
    <row r="168" s="13" customFormat="1">
      <c r="A168" s="13"/>
      <c r="B168" s="232"/>
      <c r="C168" s="233"/>
      <c r="D168" s="234" t="s">
        <v>136</v>
      </c>
      <c r="E168" s="235" t="s">
        <v>19</v>
      </c>
      <c r="F168" s="236" t="s">
        <v>249</v>
      </c>
      <c r="G168" s="233"/>
      <c r="H168" s="237">
        <v>3.5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136</v>
      </c>
      <c r="AU168" s="243" t="s">
        <v>79</v>
      </c>
      <c r="AV168" s="13" t="s">
        <v>79</v>
      </c>
      <c r="AW168" s="13" t="s">
        <v>32</v>
      </c>
      <c r="AX168" s="13" t="s">
        <v>70</v>
      </c>
      <c r="AY168" s="243" t="s">
        <v>124</v>
      </c>
    </row>
    <row r="169" s="14" customFormat="1">
      <c r="A169" s="14"/>
      <c r="B169" s="244"/>
      <c r="C169" s="245"/>
      <c r="D169" s="234" t="s">
        <v>136</v>
      </c>
      <c r="E169" s="246" t="s">
        <v>19</v>
      </c>
      <c r="F169" s="247" t="s">
        <v>138</v>
      </c>
      <c r="G169" s="245"/>
      <c r="H169" s="248">
        <v>3.5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136</v>
      </c>
      <c r="AU169" s="254" t="s">
        <v>79</v>
      </c>
      <c r="AV169" s="14" t="s">
        <v>132</v>
      </c>
      <c r="AW169" s="14" t="s">
        <v>32</v>
      </c>
      <c r="AX169" s="14" t="s">
        <v>77</v>
      </c>
      <c r="AY169" s="254" t="s">
        <v>124</v>
      </c>
    </row>
    <row r="170" s="2" customFormat="1" ht="21.75" customHeight="1">
      <c r="A170" s="40"/>
      <c r="B170" s="41"/>
      <c r="C170" s="214" t="s">
        <v>250</v>
      </c>
      <c r="D170" s="214" t="s">
        <v>127</v>
      </c>
      <c r="E170" s="215" t="s">
        <v>251</v>
      </c>
      <c r="F170" s="216" t="s">
        <v>252</v>
      </c>
      <c r="G170" s="217" t="s">
        <v>160</v>
      </c>
      <c r="H170" s="218">
        <v>21</v>
      </c>
      <c r="I170" s="219"/>
      <c r="J170" s="220">
        <f>ROUND(I170*H170,2)</f>
        <v>0</v>
      </c>
      <c r="K170" s="216" t="s">
        <v>131</v>
      </c>
      <c r="L170" s="46"/>
      <c r="M170" s="221" t="s">
        <v>19</v>
      </c>
      <c r="N170" s="222" t="s">
        <v>41</v>
      </c>
      <c r="O170" s="86"/>
      <c r="P170" s="223">
        <f>O170*H170</f>
        <v>0</v>
      </c>
      <c r="Q170" s="223">
        <v>0.0010300000000000001</v>
      </c>
      <c r="R170" s="223">
        <f>Q170*H170</f>
        <v>0.021630000000000003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228</v>
      </c>
      <c r="AT170" s="225" t="s">
        <v>127</v>
      </c>
      <c r="AU170" s="225" t="s">
        <v>79</v>
      </c>
      <c r="AY170" s="19" t="s">
        <v>124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77</v>
      </c>
      <c r="BK170" s="226">
        <f>ROUND(I170*H170,2)</f>
        <v>0</v>
      </c>
      <c r="BL170" s="19" t="s">
        <v>228</v>
      </c>
      <c r="BM170" s="225" t="s">
        <v>253</v>
      </c>
    </row>
    <row r="171" s="2" customFormat="1">
      <c r="A171" s="40"/>
      <c r="B171" s="41"/>
      <c r="C171" s="42"/>
      <c r="D171" s="227" t="s">
        <v>134</v>
      </c>
      <c r="E171" s="42"/>
      <c r="F171" s="228" t="s">
        <v>254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134</v>
      </c>
      <c r="AU171" s="19" t="s">
        <v>79</v>
      </c>
    </row>
    <row r="172" s="15" customFormat="1">
      <c r="A172" s="15"/>
      <c r="B172" s="265"/>
      <c r="C172" s="266"/>
      <c r="D172" s="234" t="s">
        <v>136</v>
      </c>
      <c r="E172" s="267" t="s">
        <v>19</v>
      </c>
      <c r="F172" s="268" t="s">
        <v>255</v>
      </c>
      <c r="G172" s="266"/>
      <c r="H172" s="267" t="s">
        <v>19</v>
      </c>
      <c r="I172" s="269"/>
      <c r="J172" s="266"/>
      <c r="K172" s="266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136</v>
      </c>
      <c r="AU172" s="274" t="s">
        <v>79</v>
      </c>
      <c r="AV172" s="15" t="s">
        <v>77</v>
      </c>
      <c r="AW172" s="15" t="s">
        <v>32</v>
      </c>
      <c r="AX172" s="15" t="s">
        <v>70</v>
      </c>
      <c r="AY172" s="274" t="s">
        <v>124</v>
      </c>
    </row>
    <row r="173" s="13" customFormat="1">
      <c r="A173" s="13"/>
      <c r="B173" s="232"/>
      <c r="C173" s="233"/>
      <c r="D173" s="234" t="s">
        <v>136</v>
      </c>
      <c r="E173" s="235" t="s">
        <v>19</v>
      </c>
      <c r="F173" s="236" t="s">
        <v>256</v>
      </c>
      <c r="G173" s="233"/>
      <c r="H173" s="237">
        <v>14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136</v>
      </c>
      <c r="AU173" s="243" t="s">
        <v>79</v>
      </c>
      <c r="AV173" s="13" t="s">
        <v>79</v>
      </c>
      <c r="AW173" s="13" t="s">
        <v>32</v>
      </c>
      <c r="AX173" s="13" t="s">
        <v>70</v>
      </c>
      <c r="AY173" s="243" t="s">
        <v>124</v>
      </c>
    </row>
    <row r="174" s="13" customFormat="1">
      <c r="A174" s="13"/>
      <c r="B174" s="232"/>
      <c r="C174" s="233"/>
      <c r="D174" s="234" t="s">
        <v>136</v>
      </c>
      <c r="E174" s="235" t="s">
        <v>19</v>
      </c>
      <c r="F174" s="236" t="s">
        <v>257</v>
      </c>
      <c r="G174" s="233"/>
      <c r="H174" s="237">
        <v>7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136</v>
      </c>
      <c r="AU174" s="243" t="s">
        <v>79</v>
      </c>
      <c r="AV174" s="13" t="s">
        <v>79</v>
      </c>
      <c r="AW174" s="13" t="s">
        <v>32</v>
      </c>
      <c r="AX174" s="13" t="s">
        <v>70</v>
      </c>
      <c r="AY174" s="243" t="s">
        <v>124</v>
      </c>
    </row>
    <row r="175" s="14" customFormat="1">
      <c r="A175" s="14"/>
      <c r="B175" s="244"/>
      <c r="C175" s="245"/>
      <c r="D175" s="234" t="s">
        <v>136</v>
      </c>
      <c r="E175" s="246" t="s">
        <v>19</v>
      </c>
      <c r="F175" s="247" t="s">
        <v>138</v>
      </c>
      <c r="G175" s="245"/>
      <c r="H175" s="248">
        <v>21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136</v>
      </c>
      <c r="AU175" s="254" t="s">
        <v>79</v>
      </c>
      <c r="AV175" s="14" t="s">
        <v>132</v>
      </c>
      <c r="AW175" s="14" t="s">
        <v>32</v>
      </c>
      <c r="AX175" s="14" t="s">
        <v>77</v>
      </c>
      <c r="AY175" s="254" t="s">
        <v>124</v>
      </c>
    </row>
    <row r="176" s="2" customFormat="1" ht="24.15" customHeight="1">
      <c r="A176" s="40"/>
      <c r="B176" s="41"/>
      <c r="C176" s="214" t="s">
        <v>258</v>
      </c>
      <c r="D176" s="214" t="s">
        <v>127</v>
      </c>
      <c r="E176" s="215" t="s">
        <v>259</v>
      </c>
      <c r="F176" s="216" t="s">
        <v>260</v>
      </c>
      <c r="G176" s="217" t="s">
        <v>160</v>
      </c>
      <c r="H176" s="218">
        <v>4</v>
      </c>
      <c r="I176" s="219"/>
      <c r="J176" s="220">
        <f>ROUND(I176*H176,2)</f>
        <v>0</v>
      </c>
      <c r="K176" s="216" t="s">
        <v>131</v>
      </c>
      <c r="L176" s="46"/>
      <c r="M176" s="221" t="s">
        <v>19</v>
      </c>
      <c r="N176" s="222" t="s">
        <v>41</v>
      </c>
      <c r="O176" s="86"/>
      <c r="P176" s="223">
        <f>O176*H176</f>
        <v>0</v>
      </c>
      <c r="Q176" s="223">
        <v>1.0000000000000001E-05</v>
      </c>
      <c r="R176" s="223">
        <f>Q176*H176</f>
        <v>4.0000000000000003E-05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228</v>
      </c>
      <c r="AT176" s="225" t="s">
        <v>127</v>
      </c>
      <c r="AU176" s="225" t="s">
        <v>79</v>
      </c>
      <c r="AY176" s="19" t="s">
        <v>124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77</v>
      </c>
      <c r="BK176" s="226">
        <f>ROUND(I176*H176,2)</f>
        <v>0</v>
      </c>
      <c r="BL176" s="19" t="s">
        <v>228</v>
      </c>
      <c r="BM176" s="225" t="s">
        <v>261</v>
      </c>
    </row>
    <row r="177" s="2" customFormat="1">
      <c r="A177" s="40"/>
      <c r="B177" s="41"/>
      <c r="C177" s="42"/>
      <c r="D177" s="227" t="s">
        <v>134</v>
      </c>
      <c r="E177" s="42"/>
      <c r="F177" s="228" t="s">
        <v>262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134</v>
      </c>
      <c r="AU177" s="19" t="s">
        <v>79</v>
      </c>
    </row>
    <row r="178" s="15" customFormat="1">
      <c r="A178" s="15"/>
      <c r="B178" s="265"/>
      <c r="C178" s="266"/>
      <c r="D178" s="234" t="s">
        <v>136</v>
      </c>
      <c r="E178" s="267" t="s">
        <v>19</v>
      </c>
      <c r="F178" s="268" t="s">
        <v>263</v>
      </c>
      <c r="G178" s="266"/>
      <c r="H178" s="267" t="s">
        <v>19</v>
      </c>
      <c r="I178" s="269"/>
      <c r="J178" s="266"/>
      <c r="K178" s="266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136</v>
      </c>
      <c r="AU178" s="274" t="s">
        <v>79</v>
      </c>
      <c r="AV178" s="15" t="s">
        <v>77</v>
      </c>
      <c r="AW178" s="15" t="s">
        <v>32</v>
      </c>
      <c r="AX178" s="15" t="s">
        <v>70</v>
      </c>
      <c r="AY178" s="274" t="s">
        <v>124</v>
      </c>
    </row>
    <row r="179" s="13" customFormat="1">
      <c r="A179" s="13"/>
      <c r="B179" s="232"/>
      <c r="C179" s="233"/>
      <c r="D179" s="234" t="s">
        <v>136</v>
      </c>
      <c r="E179" s="235" t="s">
        <v>19</v>
      </c>
      <c r="F179" s="236" t="s">
        <v>264</v>
      </c>
      <c r="G179" s="233"/>
      <c r="H179" s="237">
        <v>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136</v>
      </c>
      <c r="AU179" s="243" t="s">
        <v>79</v>
      </c>
      <c r="AV179" s="13" t="s">
        <v>79</v>
      </c>
      <c r="AW179" s="13" t="s">
        <v>32</v>
      </c>
      <c r="AX179" s="13" t="s">
        <v>70</v>
      </c>
      <c r="AY179" s="243" t="s">
        <v>124</v>
      </c>
    </row>
    <row r="180" s="13" customFormat="1">
      <c r="A180" s="13"/>
      <c r="B180" s="232"/>
      <c r="C180" s="233"/>
      <c r="D180" s="234" t="s">
        <v>136</v>
      </c>
      <c r="E180" s="235" t="s">
        <v>19</v>
      </c>
      <c r="F180" s="236" t="s">
        <v>265</v>
      </c>
      <c r="G180" s="233"/>
      <c r="H180" s="237">
        <v>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136</v>
      </c>
      <c r="AU180" s="243" t="s">
        <v>79</v>
      </c>
      <c r="AV180" s="13" t="s">
        <v>79</v>
      </c>
      <c r="AW180" s="13" t="s">
        <v>32</v>
      </c>
      <c r="AX180" s="13" t="s">
        <v>70</v>
      </c>
      <c r="AY180" s="243" t="s">
        <v>124</v>
      </c>
    </row>
    <row r="181" s="14" customFormat="1">
      <c r="A181" s="14"/>
      <c r="B181" s="244"/>
      <c r="C181" s="245"/>
      <c r="D181" s="234" t="s">
        <v>136</v>
      </c>
      <c r="E181" s="246" t="s">
        <v>19</v>
      </c>
      <c r="F181" s="247" t="s">
        <v>138</v>
      </c>
      <c r="G181" s="245"/>
      <c r="H181" s="248">
        <v>4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136</v>
      </c>
      <c r="AU181" s="254" t="s">
        <v>79</v>
      </c>
      <c r="AV181" s="14" t="s">
        <v>132</v>
      </c>
      <c r="AW181" s="14" t="s">
        <v>32</v>
      </c>
      <c r="AX181" s="14" t="s">
        <v>77</v>
      </c>
      <c r="AY181" s="254" t="s">
        <v>124</v>
      </c>
    </row>
    <row r="182" s="2" customFormat="1" ht="24.15" customHeight="1">
      <c r="A182" s="40"/>
      <c r="B182" s="41"/>
      <c r="C182" s="214" t="s">
        <v>7</v>
      </c>
      <c r="D182" s="214" t="s">
        <v>127</v>
      </c>
      <c r="E182" s="215" t="s">
        <v>266</v>
      </c>
      <c r="F182" s="216" t="s">
        <v>267</v>
      </c>
      <c r="G182" s="217" t="s">
        <v>141</v>
      </c>
      <c r="H182" s="218">
        <v>6.9500000000000002</v>
      </c>
      <c r="I182" s="219"/>
      <c r="J182" s="220">
        <f>ROUND(I182*H182,2)</f>
        <v>0</v>
      </c>
      <c r="K182" s="216" t="s">
        <v>131</v>
      </c>
      <c r="L182" s="46"/>
      <c r="M182" s="221" t="s">
        <v>19</v>
      </c>
      <c r="N182" s="222" t="s">
        <v>41</v>
      </c>
      <c r="O182" s="86"/>
      <c r="P182" s="223">
        <f>O182*H182</f>
        <v>0</v>
      </c>
      <c r="Q182" s="223">
        <v>0.00020000000000000001</v>
      </c>
      <c r="R182" s="223">
        <f>Q182*H182</f>
        <v>0.0013900000000000002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228</v>
      </c>
      <c r="AT182" s="225" t="s">
        <v>127</v>
      </c>
      <c r="AU182" s="225" t="s">
        <v>79</v>
      </c>
      <c r="AY182" s="19" t="s">
        <v>124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77</v>
      </c>
      <c r="BK182" s="226">
        <f>ROUND(I182*H182,2)</f>
        <v>0</v>
      </c>
      <c r="BL182" s="19" t="s">
        <v>228</v>
      </c>
      <c r="BM182" s="225" t="s">
        <v>268</v>
      </c>
    </row>
    <row r="183" s="2" customFormat="1">
      <c r="A183" s="40"/>
      <c r="B183" s="41"/>
      <c r="C183" s="42"/>
      <c r="D183" s="227" t="s">
        <v>134</v>
      </c>
      <c r="E183" s="42"/>
      <c r="F183" s="228" t="s">
        <v>269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134</v>
      </c>
      <c r="AU183" s="19" t="s">
        <v>79</v>
      </c>
    </row>
    <row r="184" s="13" customFormat="1">
      <c r="A184" s="13"/>
      <c r="B184" s="232"/>
      <c r="C184" s="233"/>
      <c r="D184" s="234" t="s">
        <v>136</v>
      </c>
      <c r="E184" s="235" t="s">
        <v>19</v>
      </c>
      <c r="F184" s="236" t="s">
        <v>242</v>
      </c>
      <c r="G184" s="233"/>
      <c r="H184" s="237">
        <v>5.25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136</v>
      </c>
      <c r="AU184" s="243" t="s">
        <v>79</v>
      </c>
      <c r="AV184" s="13" t="s">
        <v>79</v>
      </c>
      <c r="AW184" s="13" t="s">
        <v>32</v>
      </c>
      <c r="AX184" s="13" t="s">
        <v>70</v>
      </c>
      <c r="AY184" s="243" t="s">
        <v>124</v>
      </c>
    </row>
    <row r="185" s="13" customFormat="1">
      <c r="A185" s="13"/>
      <c r="B185" s="232"/>
      <c r="C185" s="233"/>
      <c r="D185" s="234" t="s">
        <v>136</v>
      </c>
      <c r="E185" s="235" t="s">
        <v>19</v>
      </c>
      <c r="F185" s="236" t="s">
        <v>243</v>
      </c>
      <c r="G185" s="233"/>
      <c r="H185" s="237">
        <v>-1.8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136</v>
      </c>
      <c r="AU185" s="243" t="s">
        <v>79</v>
      </c>
      <c r="AV185" s="13" t="s">
        <v>79</v>
      </c>
      <c r="AW185" s="13" t="s">
        <v>32</v>
      </c>
      <c r="AX185" s="13" t="s">
        <v>70</v>
      </c>
      <c r="AY185" s="243" t="s">
        <v>124</v>
      </c>
    </row>
    <row r="186" s="16" customFormat="1">
      <c r="A186" s="16"/>
      <c r="B186" s="275"/>
      <c r="C186" s="276"/>
      <c r="D186" s="234" t="s">
        <v>136</v>
      </c>
      <c r="E186" s="277" t="s">
        <v>19</v>
      </c>
      <c r="F186" s="278" t="s">
        <v>270</v>
      </c>
      <c r="G186" s="276"/>
      <c r="H186" s="279">
        <v>3.4500000000000002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5" t="s">
        <v>136</v>
      </c>
      <c r="AU186" s="285" t="s">
        <v>79</v>
      </c>
      <c r="AV186" s="16" t="s">
        <v>125</v>
      </c>
      <c r="AW186" s="16" t="s">
        <v>32</v>
      </c>
      <c r="AX186" s="16" t="s">
        <v>70</v>
      </c>
      <c r="AY186" s="285" t="s">
        <v>124</v>
      </c>
    </row>
    <row r="187" s="13" customFormat="1">
      <c r="A187" s="13"/>
      <c r="B187" s="232"/>
      <c r="C187" s="233"/>
      <c r="D187" s="234" t="s">
        <v>136</v>
      </c>
      <c r="E187" s="235" t="s">
        <v>19</v>
      </c>
      <c r="F187" s="236" t="s">
        <v>271</v>
      </c>
      <c r="G187" s="233"/>
      <c r="H187" s="237">
        <v>3.5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136</v>
      </c>
      <c r="AU187" s="243" t="s">
        <v>79</v>
      </c>
      <c r="AV187" s="13" t="s">
        <v>79</v>
      </c>
      <c r="AW187" s="13" t="s">
        <v>32</v>
      </c>
      <c r="AX187" s="13" t="s">
        <v>70</v>
      </c>
      <c r="AY187" s="243" t="s">
        <v>124</v>
      </c>
    </row>
    <row r="188" s="16" customFormat="1">
      <c r="A188" s="16"/>
      <c r="B188" s="275"/>
      <c r="C188" s="276"/>
      <c r="D188" s="234" t="s">
        <v>136</v>
      </c>
      <c r="E188" s="277" t="s">
        <v>19</v>
      </c>
      <c r="F188" s="278" t="s">
        <v>270</v>
      </c>
      <c r="G188" s="276"/>
      <c r="H188" s="279">
        <v>3.5</v>
      </c>
      <c r="I188" s="280"/>
      <c r="J188" s="276"/>
      <c r="K188" s="276"/>
      <c r="L188" s="281"/>
      <c r="M188" s="282"/>
      <c r="N188" s="283"/>
      <c r="O188" s="283"/>
      <c r="P188" s="283"/>
      <c r="Q188" s="283"/>
      <c r="R188" s="283"/>
      <c r="S188" s="283"/>
      <c r="T188" s="28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5" t="s">
        <v>136</v>
      </c>
      <c r="AU188" s="285" t="s">
        <v>79</v>
      </c>
      <c r="AV188" s="16" t="s">
        <v>125</v>
      </c>
      <c r="AW188" s="16" t="s">
        <v>32</v>
      </c>
      <c r="AX188" s="16" t="s">
        <v>70</v>
      </c>
      <c r="AY188" s="285" t="s">
        <v>124</v>
      </c>
    </row>
    <row r="189" s="14" customFormat="1">
      <c r="A189" s="14"/>
      <c r="B189" s="244"/>
      <c r="C189" s="245"/>
      <c r="D189" s="234" t="s">
        <v>136</v>
      </c>
      <c r="E189" s="246" t="s">
        <v>19</v>
      </c>
      <c r="F189" s="247" t="s">
        <v>138</v>
      </c>
      <c r="G189" s="245"/>
      <c r="H189" s="248">
        <v>6.9500000000000002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136</v>
      </c>
      <c r="AU189" s="254" t="s">
        <v>79</v>
      </c>
      <c r="AV189" s="14" t="s">
        <v>132</v>
      </c>
      <c r="AW189" s="14" t="s">
        <v>32</v>
      </c>
      <c r="AX189" s="14" t="s">
        <v>77</v>
      </c>
      <c r="AY189" s="254" t="s">
        <v>124</v>
      </c>
    </row>
    <row r="190" s="2" customFormat="1" ht="24.15" customHeight="1">
      <c r="A190" s="40"/>
      <c r="B190" s="41"/>
      <c r="C190" s="214" t="s">
        <v>272</v>
      </c>
      <c r="D190" s="214" t="s">
        <v>127</v>
      </c>
      <c r="E190" s="215" t="s">
        <v>273</v>
      </c>
      <c r="F190" s="216" t="s">
        <v>274</v>
      </c>
      <c r="G190" s="217" t="s">
        <v>160</v>
      </c>
      <c r="H190" s="218">
        <v>2.5</v>
      </c>
      <c r="I190" s="219"/>
      <c r="J190" s="220">
        <f>ROUND(I190*H190,2)</f>
        <v>0</v>
      </c>
      <c r="K190" s="216" t="s">
        <v>131</v>
      </c>
      <c r="L190" s="46"/>
      <c r="M190" s="221" t="s">
        <v>19</v>
      </c>
      <c r="N190" s="222" t="s">
        <v>41</v>
      </c>
      <c r="O190" s="86"/>
      <c r="P190" s="223">
        <f>O190*H190</f>
        <v>0</v>
      </c>
      <c r="Q190" s="223">
        <v>0.00022000000000000001</v>
      </c>
      <c r="R190" s="223">
        <f>Q190*H190</f>
        <v>0.00055000000000000003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228</v>
      </c>
      <c r="AT190" s="225" t="s">
        <v>127</v>
      </c>
      <c r="AU190" s="225" t="s">
        <v>79</v>
      </c>
      <c r="AY190" s="19" t="s">
        <v>124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77</v>
      </c>
      <c r="BK190" s="226">
        <f>ROUND(I190*H190,2)</f>
        <v>0</v>
      </c>
      <c r="BL190" s="19" t="s">
        <v>228</v>
      </c>
      <c r="BM190" s="225" t="s">
        <v>275</v>
      </c>
    </row>
    <row r="191" s="2" customFormat="1">
      <c r="A191" s="40"/>
      <c r="B191" s="41"/>
      <c r="C191" s="42"/>
      <c r="D191" s="227" t="s">
        <v>134</v>
      </c>
      <c r="E191" s="42"/>
      <c r="F191" s="228" t="s">
        <v>276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134</v>
      </c>
      <c r="AU191" s="19" t="s">
        <v>79</v>
      </c>
    </row>
    <row r="192" s="15" customFormat="1">
      <c r="A192" s="15"/>
      <c r="B192" s="265"/>
      <c r="C192" s="266"/>
      <c r="D192" s="234" t="s">
        <v>136</v>
      </c>
      <c r="E192" s="267" t="s">
        <v>19</v>
      </c>
      <c r="F192" s="268" t="s">
        <v>263</v>
      </c>
      <c r="G192" s="266"/>
      <c r="H192" s="267" t="s">
        <v>19</v>
      </c>
      <c r="I192" s="269"/>
      <c r="J192" s="266"/>
      <c r="K192" s="266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136</v>
      </c>
      <c r="AU192" s="274" t="s">
        <v>79</v>
      </c>
      <c r="AV192" s="15" t="s">
        <v>77</v>
      </c>
      <c r="AW192" s="15" t="s">
        <v>32</v>
      </c>
      <c r="AX192" s="15" t="s">
        <v>70</v>
      </c>
      <c r="AY192" s="274" t="s">
        <v>124</v>
      </c>
    </row>
    <row r="193" s="13" customFormat="1">
      <c r="A193" s="13"/>
      <c r="B193" s="232"/>
      <c r="C193" s="233"/>
      <c r="D193" s="234" t="s">
        <v>136</v>
      </c>
      <c r="E193" s="235" t="s">
        <v>19</v>
      </c>
      <c r="F193" s="236" t="s">
        <v>277</v>
      </c>
      <c r="G193" s="233"/>
      <c r="H193" s="237">
        <v>1.5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136</v>
      </c>
      <c r="AU193" s="243" t="s">
        <v>79</v>
      </c>
      <c r="AV193" s="13" t="s">
        <v>79</v>
      </c>
      <c r="AW193" s="13" t="s">
        <v>32</v>
      </c>
      <c r="AX193" s="13" t="s">
        <v>70</v>
      </c>
      <c r="AY193" s="243" t="s">
        <v>124</v>
      </c>
    </row>
    <row r="194" s="13" customFormat="1">
      <c r="A194" s="13"/>
      <c r="B194" s="232"/>
      <c r="C194" s="233"/>
      <c r="D194" s="234" t="s">
        <v>136</v>
      </c>
      <c r="E194" s="235" t="s">
        <v>19</v>
      </c>
      <c r="F194" s="236" t="s">
        <v>265</v>
      </c>
      <c r="G194" s="233"/>
      <c r="H194" s="237">
        <v>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136</v>
      </c>
      <c r="AU194" s="243" t="s">
        <v>79</v>
      </c>
      <c r="AV194" s="13" t="s">
        <v>79</v>
      </c>
      <c r="AW194" s="13" t="s">
        <v>32</v>
      </c>
      <c r="AX194" s="13" t="s">
        <v>70</v>
      </c>
      <c r="AY194" s="243" t="s">
        <v>124</v>
      </c>
    </row>
    <row r="195" s="14" customFormat="1">
      <c r="A195" s="14"/>
      <c r="B195" s="244"/>
      <c r="C195" s="245"/>
      <c r="D195" s="234" t="s">
        <v>136</v>
      </c>
      <c r="E195" s="246" t="s">
        <v>19</v>
      </c>
      <c r="F195" s="247" t="s">
        <v>138</v>
      </c>
      <c r="G195" s="245"/>
      <c r="H195" s="248">
        <v>2.5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136</v>
      </c>
      <c r="AU195" s="254" t="s">
        <v>79</v>
      </c>
      <c r="AV195" s="14" t="s">
        <v>132</v>
      </c>
      <c r="AW195" s="14" t="s">
        <v>32</v>
      </c>
      <c r="AX195" s="14" t="s">
        <v>77</v>
      </c>
      <c r="AY195" s="254" t="s">
        <v>124</v>
      </c>
    </row>
    <row r="196" s="2" customFormat="1" ht="24.15" customHeight="1">
      <c r="A196" s="40"/>
      <c r="B196" s="41"/>
      <c r="C196" s="214" t="s">
        <v>278</v>
      </c>
      <c r="D196" s="214" t="s">
        <v>127</v>
      </c>
      <c r="E196" s="215" t="s">
        <v>279</v>
      </c>
      <c r="F196" s="216" t="s">
        <v>280</v>
      </c>
      <c r="G196" s="217" t="s">
        <v>160</v>
      </c>
      <c r="H196" s="218">
        <v>7</v>
      </c>
      <c r="I196" s="219"/>
      <c r="J196" s="220">
        <f>ROUND(I196*H196,2)</f>
        <v>0</v>
      </c>
      <c r="K196" s="216" t="s">
        <v>131</v>
      </c>
      <c r="L196" s="46"/>
      <c r="M196" s="221" t="s">
        <v>19</v>
      </c>
      <c r="N196" s="222" t="s">
        <v>41</v>
      </c>
      <c r="O196" s="86"/>
      <c r="P196" s="223">
        <f>O196*H196</f>
        <v>0</v>
      </c>
      <c r="Q196" s="223">
        <v>0.00036000000000000002</v>
      </c>
      <c r="R196" s="223">
        <f>Q196*H196</f>
        <v>0.0025200000000000001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228</v>
      </c>
      <c r="AT196" s="225" t="s">
        <v>127</v>
      </c>
      <c r="AU196" s="225" t="s">
        <v>79</v>
      </c>
      <c r="AY196" s="19" t="s">
        <v>124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77</v>
      </c>
      <c r="BK196" s="226">
        <f>ROUND(I196*H196,2)</f>
        <v>0</v>
      </c>
      <c r="BL196" s="19" t="s">
        <v>228</v>
      </c>
      <c r="BM196" s="225" t="s">
        <v>281</v>
      </c>
    </row>
    <row r="197" s="2" customFormat="1">
      <c r="A197" s="40"/>
      <c r="B197" s="41"/>
      <c r="C197" s="42"/>
      <c r="D197" s="227" t="s">
        <v>134</v>
      </c>
      <c r="E197" s="42"/>
      <c r="F197" s="228" t="s">
        <v>282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134</v>
      </c>
      <c r="AU197" s="19" t="s">
        <v>79</v>
      </c>
    </row>
    <row r="198" s="13" customFormat="1">
      <c r="A198" s="13"/>
      <c r="B198" s="232"/>
      <c r="C198" s="233"/>
      <c r="D198" s="234" t="s">
        <v>136</v>
      </c>
      <c r="E198" s="235" t="s">
        <v>19</v>
      </c>
      <c r="F198" s="236" t="s">
        <v>283</v>
      </c>
      <c r="G198" s="233"/>
      <c r="H198" s="237">
        <v>7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136</v>
      </c>
      <c r="AU198" s="243" t="s">
        <v>79</v>
      </c>
      <c r="AV198" s="13" t="s">
        <v>79</v>
      </c>
      <c r="AW198" s="13" t="s">
        <v>32</v>
      </c>
      <c r="AX198" s="13" t="s">
        <v>70</v>
      </c>
      <c r="AY198" s="243" t="s">
        <v>124</v>
      </c>
    </row>
    <row r="199" s="14" customFormat="1">
      <c r="A199" s="14"/>
      <c r="B199" s="244"/>
      <c r="C199" s="245"/>
      <c r="D199" s="234" t="s">
        <v>136</v>
      </c>
      <c r="E199" s="246" t="s">
        <v>19</v>
      </c>
      <c r="F199" s="247" t="s">
        <v>138</v>
      </c>
      <c r="G199" s="245"/>
      <c r="H199" s="248">
        <v>7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136</v>
      </c>
      <c r="AU199" s="254" t="s">
        <v>79</v>
      </c>
      <c r="AV199" s="14" t="s">
        <v>132</v>
      </c>
      <c r="AW199" s="14" t="s">
        <v>32</v>
      </c>
      <c r="AX199" s="14" t="s">
        <v>77</v>
      </c>
      <c r="AY199" s="254" t="s">
        <v>124</v>
      </c>
    </row>
    <row r="200" s="2" customFormat="1" ht="16.5" customHeight="1">
      <c r="A200" s="40"/>
      <c r="B200" s="41"/>
      <c r="C200" s="214" t="s">
        <v>284</v>
      </c>
      <c r="D200" s="214" t="s">
        <v>127</v>
      </c>
      <c r="E200" s="215" t="s">
        <v>285</v>
      </c>
      <c r="F200" s="216" t="s">
        <v>286</v>
      </c>
      <c r="G200" s="217" t="s">
        <v>141</v>
      </c>
      <c r="H200" s="218">
        <v>6.9500000000000002</v>
      </c>
      <c r="I200" s="219"/>
      <c r="J200" s="220">
        <f>ROUND(I200*H200,2)</f>
        <v>0</v>
      </c>
      <c r="K200" s="216" t="s">
        <v>131</v>
      </c>
      <c r="L200" s="46"/>
      <c r="M200" s="221" t="s">
        <v>19</v>
      </c>
      <c r="N200" s="222" t="s">
        <v>41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228</v>
      </c>
      <c r="AT200" s="225" t="s">
        <v>127</v>
      </c>
      <c r="AU200" s="225" t="s">
        <v>79</v>
      </c>
      <c r="AY200" s="19" t="s">
        <v>124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77</v>
      </c>
      <c r="BK200" s="226">
        <f>ROUND(I200*H200,2)</f>
        <v>0</v>
      </c>
      <c r="BL200" s="19" t="s">
        <v>228</v>
      </c>
      <c r="BM200" s="225" t="s">
        <v>287</v>
      </c>
    </row>
    <row r="201" s="2" customFormat="1">
      <c r="A201" s="40"/>
      <c r="B201" s="41"/>
      <c r="C201" s="42"/>
      <c r="D201" s="227" t="s">
        <v>134</v>
      </c>
      <c r="E201" s="42"/>
      <c r="F201" s="228" t="s">
        <v>288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134</v>
      </c>
      <c r="AU201" s="19" t="s">
        <v>79</v>
      </c>
    </row>
    <row r="202" s="13" customFormat="1">
      <c r="A202" s="13"/>
      <c r="B202" s="232"/>
      <c r="C202" s="233"/>
      <c r="D202" s="234" t="s">
        <v>136</v>
      </c>
      <c r="E202" s="235" t="s">
        <v>19</v>
      </c>
      <c r="F202" s="236" t="s">
        <v>242</v>
      </c>
      <c r="G202" s="233"/>
      <c r="H202" s="237">
        <v>5.25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136</v>
      </c>
      <c r="AU202" s="243" t="s">
        <v>79</v>
      </c>
      <c r="AV202" s="13" t="s">
        <v>79</v>
      </c>
      <c r="AW202" s="13" t="s">
        <v>32</v>
      </c>
      <c r="AX202" s="13" t="s">
        <v>70</v>
      </c>
      <c r="AY202" s="243" t="s">
        <v>124</v>
      </c>
    </row>
    <row r="203" s="13" customFormat="1">
      <c r="A203" s="13"/>
      <c r="B203" s="232"/>
      <c r="C203" s="233"/>
      <c r="D203" s="234" t="s">
        <v>136</v>
      </c>
      <c r="E203" s="235" t="s">
        <v>19</v>
      </c>
      <c r="F203" s="236" t="s">
        <v>243</v>
      </c>
      <c r="G203" s="233"/>
      <c r="H203" s="237">
        <v>-1.8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136</v>
      </c>
      <c r="AU203" s="243" t="s">
        <v>79</v>
      </c>
      <c r="AV203" s="13" t="s">
        <v>79</v>
      </c>
      <c r="AW203" s="13" t="s">
        <v>32</v>
      </c>
      <c r="AX203" s="13" t="s">
        <v>70</v>
      </c>
      <c r="AY203" s="243" t="s">
        <v>124</v>
      </c>
    </row>
    <row r="204" s="16" customFormat="1">
      <c r="A204" s="16"/>
      <c r="B204" s="275"/>
      <c r="C204" s="276"/>
      <c r="D204" s="234" t="s">
        <v>136</v>
      </c>
      <c r="E204" s="277" t="s">
        <v>19</v>
      </c>
      <c r="F204" s="278" t="s">
        <v>270</v>
      </c>
      <c r="G204" s="276"/>
      <c r="H204" s="279">
        <v>3.4500000000000002</v>
      </c>
      <c r="I204" s="280"/>
      <c r="J204" s="276"/>
      <c r="K204" s="276"/>
      <c r="L204" s="281"/>
      <c r="M204" s="282"/>
      <c r="N204" s="283"/>
      <c r="O204" s="283"/>
      <c r="P204" s="283"/>
      <c r="Q204" s="283"/>
      <c r="R204" s="283"/>
      <c r="S204" s="283"/>
      <c r="T204" s="28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5" t="s">
        <v>136</v>
      </c>
      <c r="AU204" s="285" t="s">
        <v>79</v>
      </c>
      <c r="AV204" s="16" t="s">
        <v>125</v>
      </c>
      <c r="AW204" s="16" t="s">
        <v>32</v>
      </c>
      <c r="AX204" s="16" t="s">
        <v>70</v>
      </c>
      <c r="AY204" s="285" t="s">
        <v>124</v>
      </c>
    </row>
    <row r="205" s="13" customFormat="1">
      <c r="A205" s="13"/>
      <c r="B205" s="232"/>
      <c r="C205" s="233"/>
      <c r="D205" s="234" t="s">
        <v>136</v>
      </c>
      <c r="E205" s="235" t="s">
        <v>19</v>
      </c>
      <c r="F205" s="236" t="s">
        <v>249</v>
      </c>
      <c r="G205" s="233"/>
      <c r="H205" s="237">
        <v>3.5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136</v>
      </c>
      <c r="AU205" s="243" t="s">
        <v>79</v>
      </c>
      <c r="AV205" s="13" t="s">
        <v>79</v>
      </c>
      <c r="AW205" s="13" t="s">
        <v>32</v>
      </c>
      <c r="AX205" s="13" t="s">
        <v>70</v>
      </c>
      <c r="AY205" s="243" t="s">
        <v>124</v>
      </c>
    </row>
    <row r="206" s="16" customFormat="1">
      <c r="A206" s="16"/>
      <c r="B206" s="275"/>
      <c r="C206" s="276"/>
      <c r="D206" s="234" t="s">
        <v>136</v>
      </c>
      <c r="E206" s="277" t="s">
        <v>19</v>
      </c>
      <c r="F206" s="278" t="s">
        <v>270</v>
      </c>
      <c r="G206" s="276"/>
      <c r="H206" s="279">
        <v>3.5</v>
      </c>
      <c r="I206" s="280"/>
      <c r="J206" s="276"/>
      <c r="K206" s="276"/>
      <c r="L206" s="281"/>
      <c r="M206" s="282"/>
      <c r="N206" s="283"/>
      <c r="O206" s="283"/>
      <c r="P206" s="283"/>
      <c r="Q206" s="283"/>
      <c r="R206" s="283"/>
      <c r="S206" s="283"/>
      <c r="T206" s="28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85" t="s">
        <v>136</v>
      </c>
      <c r="AU206" s="285" t="s">
        <v>79</v>
      </c>
      <c r="AV206" s="16" t="s">
        <v>125</v>
      </c>
      <c r="AW206" s="16" t="s">
        <v>32</v>
      </c>
      <c r="AX206" s="16" t="s">
        <v>70</v>
      </c>
      <c r="AY206" s="285" t="s">
        <v>124</v>
      </c>
    </row>
    <row r="207" s="14" customFormat="1">
      <c r="A207" s="14"/>
      <c r="B207" s="244"/>
      <c r="C207" s="245"/>
      <c r="D207" s="234" t="s">
        <v>136</v>
      </c>
      <c r="E207" s="246" t="s">
        <v>19</v>
      </c>
      <c r="F207" s="247" t="s">
        <v>138</v>
      </c>
      <c r="G207" s="245"/>
      <c r="H207" s="248">
        <v>6.9500000000000002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136</v>
      </c>
      <c r="AU207" s="254" t="s">
        <v>79</v>
      </c>
      <c r="AV207" s="14" t="s">
        <v>132</v>
      </c>
      <c r="AW207" s="14" t="s">
        <v>32</v>
      </c>
      <c r="AX207" s="14" t="s">
        <v>77</v>
      </c>
      <c r="AY207" s="254" t="s">
        <v>124</v>
      </c>
    </row>
    <row r="208" s="2" customFormat="1" ht="16.5" customHeight="1">
      <c r="A208" s="40"/>
      <c r="B208" s="41"/>
      <c r="C208" s="214" t="s">
        <v>289</v>
      </c>
      <c r="D208" s="214" t="s">
        <v>127</v>
      </c>
      <c r="E208" s="215" t="s">
        <v>290</v>
      </c>
      <c r="F208" s="216" t="s">
        <v>291</v>
      </c>
      <c r="G208" s="217" t="s">
        <v>141</v>
      </c>
      <c r="H208" s="218">
        <v>10.4</v>
      </c>
      <c r="I208" s="219"/>
      <c r="J208" s="220">
        <f>ROUND(I208*H208,2)</f>
        <v>0</v>
      </c>
      <c r="K208" s="216" t="s">
        <v>131</v>
      </c>
      <c r="L208" s="46"/>
      <c r="M208" s="221" t="s">
        <v>19</v>
      </c>
      <c r="N208" s="222" t="s">
        <v>41</v>
      </c>
      <c r="O208" s="86"/>
      <c r="P208" s="223">
        <f>O208*H208</f>
        <v>0</v>
      </c>
      <c r="Q208" s="223">
        <v>0.0014</v>
      </c>
      <c r="R208" s="223">
        <f>Q208*H208</f>
        <v>0.01456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228</v>
      </c>
      <c r="AT208" s="225" t="s">
        <v>127</v>
      </c>
      <c r="AU208" s="225" t="s">
        <v>79</v>
      </c>
      <c r="AY208" s="19" t="s">
        <v>124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77</v>
      </c>
      <c r="BK208" s="226">
        <f>ROUND(I208*H208,2)</f>
        <v>0</v>
      </c>
      <c r="BL208" s="19" t="s">
        <v>228</v>
      </c>
      <c r="BM208" s="225" t="s">
        <v>292</v>
      </c>
    </row>
    <row r="209" s="2" customFormat="1">
      <c r="A209" s="40"/>
      <c r="B209" s="41"/>
      <c r="C209" s="42"/>
      <c r="D209" s="227" t="s">
        <v>134</v>
      </c>
      <c r="E209" s="42"/>
      <c r="F209" s="228" t="s">
        <v>293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134</v>
      </c>
      <c r="AU209" s="19" t="s">
        <v>79</v>
      </c>
    </row>
    <row r="210" s="13" customFormat="1">
      <c r="A210" s="13"/>
      <c r="B210" s="232"/>
      <c r="C210" s="233"/>
      <c r="D210" s="234" t="s">
        <v>136</v>
      </c>
      <c r="E210" s="235" t="s">
        <v>19</v>
      </c>
      <c r="F210" s="236" t="s">
        <v>294</v>
      </c>
      <c r="G210" s="233"/>
      <c r="H210" s="237">
        <v>10.5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136</v>
      </c>
      <c r="AU210" s="243" t="s">
        <v>79</v>
      </c>
      <c r="AV210" s="13" t="s">
        <v>79</v>
      </c>
      <c r="AW210" s="13" t="s">
        <v>32</v>
      </c>
      <c r="AX210" s="13" t="s">
        <v>70</v>
      </c>
      <c r="AY210" s="243" t="s">
        <v>124</v>
      </c>
    </row>
    <row r="211" s="13" customFormat="1">
      <c r="A211" s="13"/>
      <c r="B211" s="232"/>
      <c r="C211" s="233"/>
      <c r="D211" s="234" t="s">
        <v>136</v>
      </c>
      <c r="E211" s="235" t="s">
        <v>19</v>
      </c>
      <c r="F211" s="236" t="s">
        <v>295</v>
      </c>
      <c r="G211" s="233"/>
      <c r="H211" s="237">
        <v>-3.6000000000000001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136</v>
      </c>
      <c r="AU211" s="243" t="s">
        <v>79</v>
      </c>
      <c r="AV211" s="13" t="s">
        <v>79</v>
      </c>
      <c r="AW211" s="13" t="s">
        <v>32</v>
      </c>
      <c r="AX211" s="13" t="s">
        <v>70</v>
      </c>
      <c r="AY211" s="243" t="s">
        <v>124</v>
      </c>
    </row>
    <row r="212" s="16" customFormat="1">
      <c r="A212" s="16"/>
      <c r="B212" s="275"/>
      <c r="C212" s="276"/>
      <c r="D212" s="234" t="s">
        <v>136</v>
      </c>
      <c r="E212" s="277" t="s">
        <v>19</v>
      </c>
      <c r="F212" s="278" t="s">
        <v>270</v>
      </c>
      <c r="G212" s="276"/>
      <c r="H212" s="279">
        <v>6.9000000000000004</v>
      </c>
      <c r="I212" s="280"/>
      <c r="J212" s="276"/>
      <c r="K212" s="276"/>
      <c r="L212" s="281"/>
      <c r="M212" s="282"/>
      <c r="N212" s="283"/>
      <c r="O212" s="283"/>
      <c r="P212" s="283"/>
      <c r="Q212" s="283"/>
      <c r="R212" s="283"/>
      <c r="S212" s="283"/>
      <c r="T212" s="28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5" t="s">
        <v>136</v>
      </c>
      <c r="AU212" s="285" t="s">
        <v>79</v>
      </c>
      <c r="AV212" s="16" t="s">
        <v>125</v>
      </c>
      <c r="AW212" s="16" t="s">
        <v>32</v>
      </c>
      <c r="AX212" s="16" t="s">
        <v>70</v>
      </c>
      <c r="AY212" s="285" t="s">
        <v>124</v>
      </c>
    </row>
    <row r="213" s="13" customFormat="1">
      <c r="A213" s="13"/>
      <c r="B213" s="232"/>
      <c r="C213" s="233"/>
      <c r="D213" s="234" t="s">
        <v>136</v>
      </c>
      <c r="E213" s="235" t="s">
        <v>19</v>
      </c>
      <c r="F213" s="236" t="s">
        <v>249</v>
      </c>
      <c r="G213" s="233"/>
      <c r="H213" s="237">
        <v>3.5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136</v>
      </c>
      <c r="AU213" s="243" t="s">
        <v>79</v>
      </c>
      <c r="AV213" s="13" t="s">
        <v>79</v>
      </c>
      <c r="AW213" s="13" t="s">
        <v>32</v>
      </c>
      <c r="AX213" s="13" t="s">
        <v>70</v>
      </c>
      <c r="AY213" s="243" t="s">
        <v>124</v>
      </c>
    </row>
    <row r="214" s="16" customFormat="1">
      <c r="A214" s="16"/>
      <c r="B214" s="275"/>
      <c r="C214" s="276"/>
      <c r="D214" s="234" t="s">
        <v>136</v>
      </c>
      <c r="E214" s="277" t="s">
        <v>19</v>
      </c>
      <c r="F214" s="278" t="s">
        <v>270</v>
      </c>
      <c r="G214" s="276"/>
      <c r="H214" s="279">
        <v>3.5</v>
      </c>
      <c r="I214" s="280"/>
      <c r="J214" s="276"/>
      <c r="K214" s="276"/>
      <c r="L214" s="281"/>
      <c r="M214" s="282"/>
      <c r="N214" s="283"/>
      <c r="O214" s="283"/>
      <c r="P214" s="283"/>
      <c r="Q214" s="283"/>
      <c r="R214" s="283"/>
      <c r="S214" s="283"/>
      <c r="T214" s="28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5" t="s">
        <v>136</v>
      </c>
      <c r="AU214" s="285" t="s">
        <v>79</v>
      </c>
      <c r="AV214" s="16" t="s">
        <v>125</v>
      </c>
      <c r="AW214" s="16" t="s">
        <v>32</v>
      </c>
      <c r="AX214" s="16" t="s">
        <v>70</v>
      </c>
      <c r="AY214" s="285" t="s">
        <v>124</v>
      </c>
    </row>
    <row r="215" s="14" customFormat="1">
      <c r="A215" s="14"/>
      <c r="B215" s="244"/>
      <c r="C215" s="245"/>
      <c r="D215" s="234" t="s">
        <v>136</v>
      </c>
      <c r="E215" s="246" t="s">
        <v>19</v>
      </c>
      <c r="F215" s="247" t="s">
        <v>138</v>
      </c>
      <c r="G215" s="245"/>
      <c r="H215" s="248">
        <v>10.4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136</v>
      </c>
      <c r="AU215" s="254" t="s">
        <v>79</v>
      </c>
      <c r="AV215" s="14" t="s">
        <v>132</v>
      </c>
      <c r="AW215" s="14" t="s">
        <v>32</v>
      </c>
      <c r="AX215" s="14" t="s">
        <v>77</v>
      </c>
      <c r="AY215" s="254" t="s">
        <v>124</v>
      </c>
    </row>
    <row r="216" s="2" customFormat="1" ht="24.15" customHeight="1">
      <c r="A216" s="40"/>
      <c r="B216" s="41"/>
      <c r="C216" s="214" t="s">
        <v>296</v>
      </c>
      <c r="D216" s="214" t="s">
        <v>127</v>
      </c>
      <c r="E216" s="215" t="s">
        <v>297</v>
      </c>
      <c r="F216" s="216" t="s">
        <v>298</v>
      </c>
      <c r="G216" s="217" t="s">
        <v>160</v>
      </c>
      <c r="H216" s="218">
        <v>4.5</v>
      </c>
      <c r="I216" s="219"/>
      <c r="J216" s="220">
        <f>ROUND(I216*H216,2)</f>
        <v>0</v>
      </c>
      <c r="K216" s="216" t="s">
        <v>131</v>
      </c>
      <c r="L216" s="46"/>
      <c r="M216" s="221" t="s">
        <v>19</v>
      </c>
      <c r="N216" s="222" t="s">
        <v>41</v>
      </c>
      <c r="O216" s="86"/>
      <c r="P216" s="223">
        <f>O216*H216</f>
        <v>0</v>
      </c>
      <c r="Q216" s="223">
        <v>0.0082900000000000005</v>
      </c>
      <c r="R216" s="223">
        <f>Q216*H216</f>
        <v>0.037305000000000005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228</v>
      </c>
      <c r="AT216" s="225" t="s">
        <v>127</v>
      </c>
      <c r="AU216" s="225" t="s">
        <v>79</v>
      </c>
      <c r="AY216" s="19" t="s">
        <v>124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77</v>
      </c>
      <c r="BK216" s="226">
        <f>ROUND(I216*H216,2)</f>
        <v>0</v>
      </c>
      <c r="BL216" s="19" t="s">
        <v>228</v>
      </c>
      <c r="BM216" s="225" t="s">
        <v>299</v>
      </c>
    </row>
    <row r="217" s="2" customFormat="1">
      <c r="A217" s="40"/>
      <c r="B217" s="41"/>
      <c r="C217" s="42"/>
      <c r="D217" s="227" t="s">
        <v>134</v>
      </c>
      <c r="E217" s="42"/>
      <c r="F217" s="228" t="s">
        <v>300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134</v>
      </c>
      <c r="AU217" s="19" t="s">
        <v>79</v>
      </c>
    </row>
    <row r="218" s="13" customFormat="1">
      <c r="A218" s="13"/>
      <c r="B218" s="232"/>
      <c r="C218" s="233"/>
      <c r="D218" s="234" t="s">
        <v>136</v>
      </c>
      <c r="E218" s="235" t="s">
        <v>19</v>
      </c>
      <c r="F218" s="236" t="s">
        <v>301</v>
      </c>
      <c r="G218" s="233"/>
      <c r="H218" s="237">
        <v>4.5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136</v>
      </c>
      <c r="AU218" s="243" t="s">
        <v>79</v>
      </c>
      <c r="AV218" s="13" t="s">
        <v>79</v>
      </c>
      <c r="AW218" s="13" t="s">
        <v>32</v>
      </c>
      <c r="AX218" s="13" t="s">
        <v>70</v>
      </c>
      <c r="AY218" s="243" t="s">
        <v>124</v>
      </c>
    </row>
    <row r="219" s="14" customFormat="1">
      <c r="A219" s="14"/>
      <c r="B219" s="244"/>
      <c r="C219" s="245"/>
      <c r="D219" s="234" t="s">
        <v>136</v>
      </c>
      <c r="E219" s="246" t="s">
        <v>19</v>
      </c>
      <c r="F219" s="247" t="s">
        <v>138</v>
      </c>
      <c r="G219" s="245"/>
      <c r="H219" s="248">
        <v>4.5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136</v>
      </c>
      <c r="AU219" s="254" t="s">
        <v>79</v>
      </c>
      <c r="AV219" s="14" t="s">
        <v>132</v>
      </c>
      <c r="AW219" s="14" t="s">
        <v>32</v>
      </c>
      <c r="AX219" s="14" t="s">
        <v>77</v>
      </c>
      <c r="AY219" s="254" t="s">
        <v>124</v>
      </c>
    </row>
    <row r="220" s="2" customFormat="1" ht="24.15" customHeight="1">
      <c r="A220" s="40"/>
      <c r="B220" s="41"/>
      <c r="C220" s="214" t="s">
        <v>302</v>
      </c>
      <c r="D220" s="214" t="s">
        <v>127</v>
      </c>
      <c r="E220" s="215" t="s">
        <v>303</v>
      </c>
      <c r="F220" s="216" t="s">
        <v>304</v>
      </c>
      <c r="G220" s="217" t="s">
        <v>130</v>
      </c>
      <c r="H220" s="218">
        <v>1</v>
      </c>
      <c r="I220" s="219"/>
      <c r="J220" s="220">
        <f>ROUND(I220*H220,2)</f>
        <v>0</v>
      </c>
      <c r="K220" s="216" t="s">
        <v>131</v>
      </c>
      <c r="L220" s="46"/>
      <c r="M220" s="221" t="s">
        <v>19</v>
      </c>
      <c r="N220" s="222" t="s">
        <v>41</v>
      </c>
      <c r="O220" s="86"/>
      <c r="P220" s="223">
        <f>O220*H220</f>
        <v>0</v>
      </c>
      <c r="Q220" s="223">
        <v>0.0011900000000000001</v>
      </c>
      <c r="R220" s="223">
        <f>Q220*H220</f>
        <v>0.0011900000000000001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228</v>
      </c>
      <c r="AT220" s="225" t="s">
        <v>127</v>
      </c>
      <c r="AU220" s="225" t="s">
        <v>79</v>
      </c>
      <c r="AY220" s="19" t="s">
        <v>124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77</v>
      </c>
      <c r="BK220" s="226">
        <f>ROUND(I220*H220,2)</f>
        <v>0</v>
      </c>
      <c r="BL220" s="19" t="s">
        <v>228</v>
      </c>
      <c r="BM220" s="225" t="s">
        <v>305</v>
      </c>
    </row>
    <row r="221" s="2" customFormat="1">
      <c r="A221" s="40"/>
      <c r="B221" s="41"/>
      <c r="C221" s="42"/>
      <c r="D221" s="227" t="s">
        <v>134</v>
      </c>
      <c r="E221" s="42"/>
      <c r="F221" s="228" t="s">
        <v>306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134</v>
      </c>
      <c r="AU221" s="19" t="s">
        <v>79</v>
      </c>
    </row>
    <row r="222" s="13" customFormat="1">
      <c r="A222" s="13"/>
      <c r="B222" s="232"/>
      <c r="C222" s="233"/>
      <c r="D222" s="234" t="s">
        <v>136</v>
      </c>
      <c r="E222" s="235" t="s">
        <v>19</v>
      </c>
      <c r="F222" s="236" t="s">
        <v>307</v>
      </c>
      <c r="G222" s="233"/>
      <c r="H222" s="237">
        <v>1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136</v>
      </c>
      <c r="AU222" s="243" t="s">
        <v>79</v>
      </c>
      <c r="AV222" s="13" t="s">
        <v>79</v>
      </c>
      <c r="AW222" s="13" t="s">
        <v>32</v>
      </c>
      <c r="AX222" s="13" t="s">
        <v>70</v>
      </c>
      <c r="AY222" s="243" t="s">
        <v>124</v>
      </c>
    </row>
    <row r="223" s="14" customFormat="1">
      <c r="A223" s="14"/>
      <c r="B223" s="244"/>
      <c r="C223" s="245"/>
      <c r="D223" s="234" t="s">
        <v>136</v>
      </c>
      <c r="E223" s="246" t="s">
        <v>19</v>
      </c>
      <c r="F223" s="247" t="s">
        <v>138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136</v>
      </c>
      <c r="AU223" s="254" t="s">
        <v>79</v>
      </c>
      <c r="AV223" s="14" t="s">
        <v>132</v>
      </c>
      <c r="AW223" s="14" t="s">
        <v>32</v>
      </c>
      <c r="AX223" s="14" t="s">
        <v>77</v>
      </c>
      <c r="AY223" s="254" t="s">
        <v>124</v>
      </c>
    </row>
    <row r="224" s="2" customFormat="1" ht="16.5" customHeight="1">
      <c r="A224" s="40"/>
      <c r="B224" s="41"/>
      <c r="C224" s="255" t="s">
        <v>308</v>
      </c>
      <c r="D224" s="255" t="s">
        <v>164</v>
      </c>
      <c r="E224" s="256" t="s">
        <v>309</v>
      </c>
      <c r="F224" s="257" t="s">
        <v>310</v>
      </c>
      <c r="G224" s="258" t="s">
        <v>130</v>
      </c>
      <c r="H224" s="259">
        <v>1</v>
      </c>
      <c r="I224" s="260"/>
      <c r="J224" s="261">
        <f>ROUND(I224*H224,2)</f>
        <v>0</v>
      </c>
      <c r="K224" s="257" t="s">
        <v>19</v>
      </c>
      <c r="L224" s="262"/>
      <c r="M224" s="263" t="s">
        <v>19</v>
      </c>
      <c r="N224" s="264" t="s">
        <v>41</v>
      </c>
      <c r="O224" s="86"/>
      <c r="P224" s="223">
        <f>O224*H224</f>
        <v>0</v>
      </c>
      <c r="Q224" s="223">
        <v>0.02</v>
      </c>
      <c r="R224" s="223">
        <f>Q224*H224</f>
        <v>0.02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311</v>
      </c>
      <c r="AT224" s="225" t="s">
        <v>164</v>
      </c>
      <c r="AU224" s="225" t="s">
        <v>79</v>
      </c>
      <c r="AY224" s="19" t="s">
        <v>124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77</v>
      </c>
      <c r="BK224" s="226">
        <f>ROUND(I224*H224,2)</f>
        <v>0</v>
      </c>
      <c r="BL224" s="19" t="s">
        <v>228</v>
      </c>
      <c r="BM224" s="225" t="s">
        <v>312</v>
      </c>
    </row>
    <row r="225" s="2" customFormat="1" ht="21.75" customHeight="1">
      <c r="A225" s="40"/>
      <c r="B225" s="41"/>
      <c r="C225" s="214" t="s">
        <v>313</v>
      </c>
      <c r="D225" s="214" t="s">
        <v>127</v>
      </c>
      <c r="E225" s="215" t="s">
        <v>314</v>
      </c>
      <c r="F225" s="216" t="s">
        <v>315</v>
      </c>
      <c r="G225" s="217" t="s">
        <v>130</v>
      </c>
      <c r="H225" s="218">
        <v>1</v>
      </c>
      <c r="I225" s="219"/>
      <c r="J225" s="220">
        <f>ROUND(I225*H225,2)</f>
        <v>0</v>
      </c>
      <c r="K225" s="216" t="s">
        <v>131</v>
      </c>
      <c r="L225" s="46"/>
      <c r="M225" s="221" t="s">
        <v>19</v>
      </c>
      <c r="N225" s="222" t="s">
        <v>41</v>
      </c>
      <c r="O225" s="86"/>
      <c r="P225" s="223">
        <f>O225*H225</f>
        <v>0</v>
      </c>
      <c r="Q225" s="223">
        <v>0.00022000000000000001</v>
      </c>
      <c r="R225" s="223">
        <f>Q225*H225</f>
        <v>0.00022000000000000001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228</v>
      </c>
      <c r="AT225" s="225" t="s">
        <v>127</v>
      </c>
      <c r="AU225" s="225" t="s">
        <v>79</v>
      </c>
      <c r="AY225" s="19" t="s">
        <v>124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77</v>
      </c>
      <c r="BK225" s="226">
        <f>ROUND(I225*H225,2)</f>
        <v>0</v>
      </c>
      <c r="BL225" s="19" t="s">
        <v>228</v>
      </c>
      <c r="BM225" s="225" t="s">
        <v>316</v>
      </c>
    </row>
    <row r="226" s="2" customFormat="1">
      <c r="A226" s="40"/>
      <c r="B226" s="41"/>
      <c r="C226" s="42"/>
      <c r="D226" s="227" t="s">
        <v>134</v>
      </c>
      <c r="E226" s="42"/>
      <c r="F226" s="228" t="s">
        <v>317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134</v>
      </c>
      <c r="AU226" s="19" t="s">
        <v>79</v>
      </c>
    </row>
    <row r="227" s="13" customFormat="1">
      <c r="A227" s="13"/>
      <c r="B227" s="232"/>
      <c r="C227" s="233"/>
      <c r="D227" s="234" t="s">
        <v>136</v>
      </c>
      <c r="E227" s="235" t="s">
        <v>19</v>
      </c>
      <c r="F227" s="236" t="s">
        <v>318</v>
      </c>
      <c r="G227" s="233"/>
      <c r="H227" s="237">
        <v>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136</v>
      </c>
      <c r="AU227" s="243" t="s">
        <v>79</v>
      </c>
      <c r="AV227" s="13" t="s">
        <v>79</v>
      </c>
      <c r="AW227" s="13" t="s">
        <v>32</v>
      </c>
      <c r="AX227" s="13" t="s">
        <v>70</v>
      </c>
      <c r="AY227" s="243" t="s">
        <v>124</v>
      </c>
    </row>
    <row r="228" s="14" customFormat="1">
      <c r="A228" s="14"/>
      <c r="B228" s="244"/>
      <c r="C228" s="245"/>
      <c r="D228" s="234" t="s">
        <v>136</v>
      </c>
      <c r="E228" s="246" t="s">
        <v>19</v>
      </c>
      <c r="F228" s="247" t="s">
        <v>138</v>
      </c>
      <c r="G228" s="245"/>
      <c r="H228" s="248">
        <v>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136</v>
      </c>
      <c r="AU228" s="254" t="s">
        <v>79</v>
      </c>
      <c r="AV228" s="14" t="s">
        <v>132</v>
      </c>
      <c r="AW228" s="14" t="s">
        <v>32</v>
      </c>
      <c r="AX228" s="14" t="s">
        <v>77</v>
      </c>
      <c r="AY228" s="254" t="s">
        <v>124</v>
      </c>
    </row>
    <row r="229" s="2" customFormat="1" ht="24.15" customHeight="1">
      <c r="A229" s="40"/>
      <c r="B229" s="41"/>
      <c r="C229" s="255" t="s">
        <v>319</v>
      </c>
      <c r="D229" s="255" t="s">
        <v>164</v>
      </c>
      <c r="E229" s="256" t="s">
        <v>320</v>
      </c>
      <c r="F229" s="257" t="s">
        <v>321</v>
      </c>
      <c r="G229" s="258" t="s">
        <v>130</v>
      </c>
      <c r="H229" s="259">
        <v>1</v>
      </c>
      <c r="I229" s="260"/>
      <c r="J229" s="261">
        <f>ROUND(I229*H229,2)</f>
        <v>0</v>
      </c>
      <c r="K229" s="257" t="s">
        <v>19</v>
      </c>
      <c r="L229" s="262"/>
      <c r="M229" s="263" t="s">
        <v>19</v>
      </c>
      <c r="N229" s="264" t="s">
        <v>41</v>
      </c>
      <c r="O229" s="86"/>
      <c r="P229" s="223">
        <f>O229*H229</f>
        <v>0</v>
      </c>
      <c r="Q229" s="223">
        <v>0.012489999999999999</v>
      </c>
      <c r="R229" s="223">
        <f>Q229*H229</f>
        <v>0.012489999999999999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311</v>
      </c>
      <c r="AT229" s="225" t="s">
        <v>164</v>
      </c>
      <c r="AU229" s="225" t="s">
        <v>79</v>
      </c>
      <c r="AY229" s="19" t="s">
        <v>124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77</v>
      </c>
      <c r="BK229" s="226">
        <f>ROUND(I229*H229,2)</f>
        <v>0</v>
      </c>
      <c r="BL229" s="19" t="s">
        <v>228</v>
      </c>
      <c r="BM229" s="225" t="s">
        <v>322</v>
      </c>
    </row>
    <row r="230" s="2" customFormat="1" ht="24.15" customHeight="1">
      <c r="A230" s="40"/>
      <c r="B230" s="41"/>
      <c r="C230" s="214" t="s">
        <v>323</v>
      </c>
      <c r="D230" s="214" t="s">
        <v>127</v>
      </c>
      <c r="E230" s="215" t="s">
        <v>324</v>
      </c>
      <c r="F230" s="216" t="s">
        <v>325</v>
      </c>
      <c r="G230" s="217" t="s">
        <v>130</v>
      </c>
      <c r="H230" s="218">
        <v>2</v>
      </c>
      <c r="I230" s="219"/>
      <c r="J230" s="220">
        <f>ROUND(I230*H230,2)</f>
        <v>0</v>
      </c>
      <c r="K230" s="216" t="s">
        <v>131</v>
      </c>
      <c r="L230" s="46"/>
      <c r="M230" s="221" t="s">
        <v>19</v>
      </c>
      <c r="N230" s="222" t="s">
        <v>41</v>
      </c>
      <c r="O230" s="86"/>
      <c r="P230" s="223">
        <f>O230*H230</f>
        <v>0</v>
      </c>
      <c r="Q230" s="223">
        <v>0.01805</v>
      </c>
      <c r="R230" s="223">
        <f>Q230*H230</f>
        <v>0.0361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228</v>
      </c>
      <c r="AT230" s="225" t="s">
        <v>127</v>
      </c>
      <c r="AU230" s="225" t="s">
        <v>79</v>
      </c>
      <c r="AY230" s="19" t="s">
        <v>124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77</v>
      </c>
      <c r="BK230" s="226">
        <f>ROUND(I230*H230,2)</f>
        <v>0</v>
      </c>
      <c r="BL230" s="19" t="s">
        <v>228</v>
      </c>
      <c r="BM230" s="225" t="s">
        <v>326</v>
      </c>
    </row>
    <row r="231" s="2" customFormat="1">
      <c r="A231" s="40"/>
      <c r="B231" s="41"/>
      <c r="C231" s="42"/>
      <c r="D231" s="227" t="s">
        <v>134</v>
      </c>
      <c r="E231" s="42"/>
      <c r="F231" s="228" t="s">
        <v>327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134</v>
      </c>
      <c r="AU231" s="19" t="s">
        <v>79</v>
      </c>
    </row>
    <row r="232" s="13" customFormat="1">
      <c r="A232" s="13"/>
      <c r="B232" s="232"/>
      <c r="C232" s="233"/>
      <c r="D232" s="234" t="s">
        <v>136</v>
      </c>
      <c r="E232" s="235" t="s">
        <v>19</v>
      </c>
      <c r="F232" s="236" t="s">
        <v>318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136</v>
      </c>
      <c r="AU232" s="243" t="s">
        <v>79</v>
      </c>
      <c r="AV232" s="13" t="s">
        <v>79</v>
      </c>
      <c r="AW232" s="13" t="s">
        <v>32</v>
      </c>
      <c r="AX232" s="13" t="s">
        <v>70</v>
      </c>
      <c r="AY232" s="243" t="s">
        <v>124</v>
      </c>
    </row>
    <row r="233" s="13" customFormat="1">
      <c r="A233" s="13"/>
      <c r="B233" s="232"/>
      <c r="C233" s="233"/>
      <c r="D233" s="234" t="s">
        <v>136</v>
      </c>
      <c r="E233" s="235" t="s">
        <v>19</v>
      </c>
      <c r="F233" s="236" t="s">
        <v>307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136</v>
      </c>
      <c r="AU233" s="243" t="s">
        <v>79</v>
      </c>
      <c r="AV233" s="13" t="s">
        <v>79</v>
      </c>
      <c r="AW233" s="13" t="s">
        <v>32</v>
      </c>
      <c r="AX233" s="13" t="s">
        <v>70</v>
      </c>
      <c r="AY233" s="243" t="s">
        <v>124</v>
      </c>
    </row>
    <row r="234" s="14" customFormat="1">
      <c r="A234" s="14"/>
      <c r="B234" s="244"/>
      <c r="C234" s="245"/>
      <c r="D234" s="234" t="s">
        <v>136</v>
      </c>
      <c r="E234" s="246" t="s">
        <v>19</v>
      </c>
      <c r="F234" s="247" t="s">
        <v>138</v>
      </c>
      <c r="G234" s="245"/>
      <c r="H234" s="248">
        <v>2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136</v>
      </c>
      <c r="AU234" s="254" t="s">
        <v>79</v>
      </c>
      <c r="AV234" s="14" t="s">
        <v>132</v>
      </c>
      <c r="AW234" s="14" t="s">
        <v>32</v>
      </c>
      <c r="AX234" s="14" t="s">
        <v>77</v>
      </c>
      <c r="AY234" s="254" t="s">
        <v>124</v>
      </c>
    </row>
    <row r="235" s="2" customFormat="1" ht="24.15" customHeight="1">
      <c r="A235" s="40"/>
      <c r="B235" s="41"/>
      <c r="C235" s="214" t="s">
        <v>311</v>
      </c>
      <c r="D235" s="214" t="s">
        <v>127</v>
      </c>
      <c r="E235" s="215" t="s">
        <v>328</v>
      </c>
      <c r="F235" s="216" t="s">
        <v>329</v>
      </c>
      <c r="G235" s="217" t="s">
        <v>208</v>
      </c>
      <c r="H235" s="218">
        <v>0.35499999999999998</v>
      </c>
      <c r="I235" s="219"/>
      <c r="J235" s="220">
        <f>ROUND(I235*H235,2)</f>
        <v>0</v>
      </c>
      <c r="K235" s="216" t="s">
        <v>131</v>
      </c>
      <c r="L235" s="46"/>
      <c r="M235" s="221" t="s">
        <v>19</v>
      </c>
      <c r="N235" s="222" t="s">
        <v>41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228</v>
      </c>
      <c r="AT235" s="225" t="s">
        <v>127</v>
      </c>
      <c r="AU235" s="225" t="s">
        <v>79</v>
      </c>
      <c r="AY235" s="19" t="s">
        <v>124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77</v>
      </c>
      <c r="BK235" s="226">
        <f>ROUND(I235*H235,2)</f>
        <v>0</v>
      </c>
      <c r="BL235" s="19" t="s">
        <v>228</v>
      </c>
      <c r="BM235" s="225" t="s">
        <v>330</v>
      </c>
    </row>
    <row r="236" s="2" customFormat="1">
      <c r="A236" s="40"/>
      <c r="B236" s="41"/>
      <c r="C236" s="42"/>
      <c r="D236" s="227" t="s">
        <v>134</v>
      </c>
      <c r="E236" s="42"/>
      <c r="F236" s="228" t="s">
        <v>331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134</v>
      </c>
      <c r="AU236" s="19" t="s">
        <v>79</v>
      </c>
    </row>
    <row r="237" s="2" customFormat="1" ht="24.15" customHeight="1">
      <c r="A237" s="40"/>
      <c r="B237" s="41"/>
      <c r="C237" s="214" t="s">
        <v>332</v>
      </c>
      <c r="D237" s="214" t="s">
        <v>127</v>
      </c>
      <c r="E237" s="215" t="s">
        <v>333</v>
      </c>
      <c r="F237" s="216" t="s">
        <v>334</v>
      </c>
      <c r="G237" s="217" t="s">
        <v>208</v>
      </c>
      <c r="H237" s="218">
        <v>0.35499999999999998</v>
      </c>
      <c r="I237" s="219"/>
      <c r="J237" s="220">
        <f>ROUND(I237*H237,2)</f>
        <v>0</v>
      </c>
      <c r="K237" s="216" t="s">
        <v>131</v>
      </c>
      <c r="L237" s="46"/>
      <c r="M237" s="221" t="s">
        <v>19</v>
      </c>
      <c r="N237" s="222" t="s">
        <v>41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228</v>
      </c>
      <c r="AT237" s="225" t="s">
        <v>127</v>
      </c>
      <c r="AU237" s="225" t="s">
        <v>79</v>
      </c>
      <c r="AY237" s="19" t="s">
        <v>124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77</v>
      </c>
      <c r="BK237" s="226">
        <f>ROUND(I237*H237,2)</f>
        <v>0</v>
      </c>
      <c r="BL237" s="19" t="s">
        <v>228</v>
      </c>
      <c r="BM237" s="225" t="s">
        <v>335</v>
      </c>
    </row>
    <row r="238" s="2" customFormat="1">
      <c r="A238" s="40"/>
      <c r="B238" s="41"/>
      <c r="C238" s="42"/>
      <c r="D238" s="227" t="s">
        <v>134</v>
      </c>
      <c r="E238" s="42"/>
      <c r="F238" s="228" t="s">
        <v>336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134</v>
      </c>
      <c r="AU238" s="19" t="s">
        <v>79</v>
      </c>
    </row>
    <row r="239" s="12" customFormat="1" ht="22.8" customHeight="1">
      <c r="A239" s="12"/>
      <c r="B239" s="198"/>
      <c r="C239" s="199"/>
      <c r="D239" s="200" t="s">
        <v>69</v>
      </c>
      <c r="E239" s="212" t="s">
        <v>337</v>
      </c>
      <c r="F239" s="212" t="s">
        <v>338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SUM(P240:P253)</f>
        <v>0</v>
      </c>
      <c r="Q239" s="206"/>
      <c r="R239" s="207">
        <f>SUM(R240:R253)</f>
        <v>0.037999999999999999</v>
      </c>
      <c r="S239" s="206"/>
      <c r="T239" s="208">
        <f>SUM(T240:T253)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79</v>
      </c>
      <c r="AT239" s="210" t="s">
        <v>69</v>
      </c>
      <c r="AU239" s="210" t="s">
        <v>77</v>
      </c>
      <c r="AY239" s="209" t="s">
        <v>124</v>
      </c>
      <c r="BK239" s="211">
        <f>SUM(BK240:BK253)</f>
        <v>0</v>
      </c>
    </row>
    <row r="240" s="2" customFormat="1" ht="24.15" customHeight="1">
      <c r="A240" s="40"/>
      <c r="B240" s="41"/>
      <c r="C240" s="214" t="s">
        <v>339</v>
      </c>
      <c r="D240" s="214" t="s">
        <v>127</v>
      </c>
      <c r="E240" s="215" t="s">
        <v>340</v>
      </c>
      <c r="F240" s="216" t="s">
        <v>341</v>
      </c>
      <c r="G240" s="217" t="s">
        <v>130</v>
      </c>
      <c r="H240" s="218">
        <v>1</v>
      </c>
      <c r="I240" s="219"/>
      <c r="J240" s="220">
        <f>ROUND(I240*H240,2)</f>
        <v>0</v>
      </c>
      <c r="K240" s="216" t="s">
        <v>131</v>
      </c>
      <c r="L240" s="46"/>
      <c r="M240" s="221" t="s">
        <v>19</v>
      </c>
      <c r="N240" s="222" t="s">
        <v>41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228</v>
      </c>
      <c r="AT240" s="225" t="s">
        <v>127</v>
      </c>
      <c r="AU240" s="225" t="s">
        <v>79</v>
      </c>
      <c r="AY240" s="19" t="s">
        <v>124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77</v>
      </c>
      <c r="BK240" s="226">
        <f>ROUND(I240*H240,2)</f>
        <v>0</v>
      </c>
      <c r="BL240" s="19" t="s">
        <v>228</v>
      </c>
      <c r="BM240" s="225" t="s">
        <v>342</v>
      </c>
    </row>
    <row r="241" s="2" customFormat="1">
      <c r="A241" s="40"/>
      <c r="B241" s="41"/>
      <c r="C241" s="42"/>
      <c r="D241" s="227" t="s">
        <v>134</v>
      </c>
      <c r="E241" s="42"/>
      <c r="F241" s="228" t="s">
        <v>343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79</v>
      </c>
    </row>
    <row r="242" s="13" customFormat="1">
      <c r="A242" s="13"/>
      <c r="B242" s="232"/>
      <c r="C242" s="233"/>
      <c r="D242" s="234" t="s">
        <v>136</v>
      </c>
      <c r="E242" s="235" t="s">
        <v>19</v>
      </c>
      <c r="F242" s="236" t="s">
        <v>318</v>
      </c>
      <c r="G242" s="233"/>
      <c r="H242" s="237">
        <v>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136</v>
      </c>
      <c r="AU242" s="243" t="s">
        <v>79</v>
      </c>
      <c r="AV242" s="13" t="s">
        <v>79</v>
      </c>
      <c r="AW242" s="13" t="s">
        <v>32</v>
      </c>
      <c r="AX242" s="13" t="s">
        <v>70</v>
      </c>
      <c r="AY242" s="243" t="s">
        <v>124</v>
      </c>
    </row>
    <row r="243" s="14" customFormat="1">
      <c r="A243" s="14"/>
      <c r="B243" s="244"/>
      <c r="C243" s="245"/>
      <c r="D243" s="234" t="s">
        <v>136</v>
      </c>
      <c r="E243" s="246" t="s">
        <v>19</v>
      </c>
      <c r="F243" s="247" t="s">
        <v>138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136</v>
      </c>
      <c r="AU243" s="254" t="s">
        <v>79</v>
      </c>
      <c r="AV243" s="14" t="s">
        <v>132</v>
      </c>
      <c r="AW243" s="14" t="s">
        <v>32</v>
      </c>
      <c r="AX243" s="14" t="s">
        <v>77</v>
      </c>
      <c r="AY243" s="254" t="s">
        <v>124</v>
      </c>
    </row>
    <row r="244" s="2" customFormat="1" ht="16.5" customHeight="1">
      <c r="A244" s="40"/>
      <c r="B244" s="41"/>
      <c r="C244" s="255" t="s">
        <v>344</v>
      </c>
      <c r="D244" s="255" t="s">
        <v>164</v>
      </c>
      <c r="E244" s="256" t="s">
        <v>345</v>
      </c>
      <c r="F244" s="257" t="s">
        <v>346</v>
      </c>
      <c r="G244" s="258" t="s">
        <v>130</v>
      </c>
      <c r="H244" s="259">
        <v>1</v>
      </c>
      <c r="I244" s="260"/>
      <c r="J244" s="261">
        <f>ROUND(I244*H244,2)</f>
        <v>0</v>
      </c>
      <c r="K244" s="257" t="s">
        <v>19</v>
      </c>
      <c r="L244" s="262"/>
      <c r="M244" s="263" t="s">
        <v>19</v>
      </c>
      <c r="N244" s="264" t="s">
        <v>41</v>
      </c>
      <c r="O244" s="86"/>
      <c r="P244" s="223">
        <f>O244*H244</f>
        <v>0</v>
      </c>
      <c r="Q244" s="223">
        <v>0.037999999999999999</v>
      </c>
      <c r="R244" s="223">
        <f>Q244*H244</f>
        <v>0.037999999999999999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311</v>
      </c>
      <c r="AT244" s="225" t="s">
        <v>164</v>
      </c>
      <c r="AU244" s="225" t="s">
        <v>79</v>
      </c>
      <c r="AY244" s="19" t="s">
        <v>124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77</v>
      </c>
      <c r="BK244" s="226">
        <f>ROUND(I244*H244,2)</f>
        <v>0</v>
      </c>
      <c r="BL244" s="19" t="s">
        <v>228</v>
      </c>
      <c r="BM244" s="225" t="s">
        <v>347</v>
      </c>
    </row>
    <row r="245" s="2" customFormat="1" ht="16.5" customHeight="1">
      <c r="A245" s="40"/>
      <c r="B245" s="41"/>
      <c r="C245" s="214" t="s">
        <v>348</v>
      </c>
      <c r="D245" s="214" t="s">
        <v>127</v>
      </c>
      <c r="E245" s="215" t="s">
        <v>349</v>
      </c>
      <c r="F245" s="216" t="s">
        <v>350</v>
      </c>
      <c r="G245" s="217" t="s">
        <v>130</v>
      </c>
      <c r="H245" s="218">
        <v>1</v>
      </c>
      <c r="I245" s="219"/>
      <c r="J245" s="220">
        <f>ROUND(I245*H245,2)</f>
        <v>0</v>
      </c>
      <c r="K245" s="216" t="s">
        <v>131</v>
      </c>
      <c r="L245" s="46"/>
      <c r="M245" s="221" t="s">
        <v>19</v>
      </c>
      <c r="N245" s="222" t="s">
        <v>41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228</v>
      </c>
      <c r="AT245" s="225" t="s">
        <v>127</v>
      </c>
      <c r="AU245" s="225" t="s">
        <v>79</v>
      </c>
      <c r="AY245" s="19" t="s">
        <v>124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77</v>
      </c>
      <c r="BK245" s="226">
        <f>ROUND(I245*H245,2)</f>
        <v>0</v>
      </c>
      <c r="BL245" s="19" t="s">
        <v>228</v>
      </c>
      <c r="BM245" s="225" t="s">
        <v>351</v>
      </c>
    </row>
    <row r="246" s="2" customFormat="1">
      <c r="A246" s="40"/>
      <c r="B246" s="41"/>
      <c r="C246" s="42"/>
      <c r="D246" s="227" t="s">
        <v>134</v>
      </c>
      <c r="E246" s="42"/>
      <c r="F246" s="228" t="s">
        <v>352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134</v>
      </c>
      <c r="AU246" s="19" t="s">
        <v>79</v>
      </c>
    </row>
    <row r="247" s="13" customFormat="1">
      <c r="A247" s="13"/>
      <c r="B247" s="232"/>
      <c r="C247" s="233"/>
      <c r="D247" s="234" t="s">
        <v>136</v>
      </c>
      <c r="E247" s="235" t="s">
        <v>19</v>
      </c>
      <c r="F247" s="236" t="s">
        <v>318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136</v>
      </c>
      <c r="AU247" s="243" t="s">
        <v>79</v>
      </c>
      <c r="AV247" s="13" t="s">
        <v>79</v>
      </c>
      <c r="AW247" s="13" t="s">
        <v>32</v>
      </c>
      <c r="AX247" s="13" t="s">
        <v>70</v>
      </c>
      <c r="AY247" s="243" t="s">
        <v>124</v>
      </c>
    </row>
    <row r="248" s="14" customFormat="1">
      <c r="A248" s="14"/>
      <c r="B248" s="244"/>
      <c r="C248" s="245"/>
      <c r="D248" s="234" t="s">
        <v>136</v>
      </c>
      <c r="E248" s="246" t="s">
        <v>19</v>
      </c>
      <c r="F248" s="247" t="s">
        <v>138</v>
      </c>
      <c r="G248" s="245"/>
      <c r="H248" s="248">
        <v>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136</v>
      </c>
      <c r="AU248" s="254" t="s">
        <v>79</v>
      </c>
      <c r="AV248" s="14" t="s">
        <v>132</v>
      </c>
      <c r="AW248" s="14" t="s">
        <v>32</v>
      </c>
      <c r="AX248" s="14" t="s">
        <v>77</v>
      </c>
      <c r="AY248" s="254" t="s">
        <v>124</v>
      </c>
    </row>
    <row r="249" s="2" customFormat="1" ht="16.5" customHeight="1">
      <c r="A249" s="40"/>
      <c r="B249" s="41"/>
      <c r="C249" s="255" t="s">
        <v>353</v>
      </c>
      <c r="D249" s="255" t="s">
        <v>164</v>
      </c>
      <c r="E249" s="256" t="s">
        <v>354</v>
      </c>
      <c r="F249" s="257" t="s">
        <v>355</v>
      </c>
      <c r="G249" s="258" t="s">
        <v>130</v>
      </c>
      <c r="H249" s="259">
        <v>1</v>
      </c>
      <c r="I249" s="260"/>
      <c r="J249" s="261">
        <f>ROUND(I249*H249,2)</f>
        <v>0</v>
      </c>
      <c r="K249" s="257" t="s">
        <v>19</v>
      </c>
      <c r="L249" s="262"/>
      <c r="M249" s="263" t="s">
        <v>19</v>
      </c>
      <c r="N249" s="264" t="s">
        <v>41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311</v>
      </c>
      <c r="AT249" s="225" t="s">
        <v>164</v>
      </c>
      <c r="AU249" s="225" t="s">
        <v>79</v>
      </c>
      <c r="AY249" s="19" t="s">
        <v>124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77</v>
      </c>
      <c r="BK249" s="226">
        <f>ROUND(I249*H249,2)</f>
        <v>0</v>
      </c>
      <c r="BL249" s="19" t="s">
        <v>228</v>
      </c>
      <c r="BM249" s="225" t="s">
        <v>356</v>
      </c>
    </row>
    <row r="250" s="2" customFormat="1" ht="24.15" customHeight="1">
      <c r="A250" s="40"/>
      <c r="B250" s="41"/>
      <c r="C250" s="214" t="s">
        <v>357</v>
      </c>
      <c r="D250" s="214" t="s">
        <v>127</v>
      </c>
      <c r="E250" s="215" t="s">
        <v>358</v>
      </c>
      <c r="F250" s="216" t="s">
        <v>359</v>
      </c>
      <c r="G250" s="217" t="s">
        <v>208</v>
      </c>
      <c r="H250" s="218">
        <v>0.037999999999999999</v>
      </c>
      <c r="I250" s="219"/>
      <c r="J250" s="220">
        <f>ROUND(I250*H250,2)</f>
        <v>0</v>
      </c>
      <c r="K250" s="216" t="s">
        <v>131</v>
      </c>
      <c r="L250" s="46"/>
      <c r="M250" s="221" t="s">
        <v>19</v>
      </c>
      <c r="N250" s="222" t="s">
        <v>41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228</v>
      </c>
      <c r="AT250" s="225" t="s">
        <v>127</v>
      </c>
      <c r="AU250" s="225" t="s">
        <v>79</v>
      </c>
      <c r="AY250" s="19" t="s">
        <v>124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77</v>
      </c>
      <c r="BK250" s="226">
        <f>ROUND(I250*H250,2)</f>
        <v>0</v>
      </c>
      <c r="BL250" s="19" t="s">
        <v>228</v>
      </c>
      <c r="BM250" s="225" t="s">
        <v>360</v>
      </c>
    </row>
    <row r="251" s="2" customFormat="1">
      <c r="A251" s="40"/>
      <c r="B251" s="41"/>
      <c r="C251" s="42"/>
      <c r="D251" s="227" t="s">
        <v>134</v>
      </c>
      <c r="E251" s="42"/>
      <c r="F251" s="228" t="s">
        <v>361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134</v>
      </c>
      <c r="AU251" s="19" t="s">
        <v>79</v>
      </c>
    </row>
    <row r="252" s="2" customFormat="1" ht="24.15" customHeight="1">
      <c r="A252" s="40"/>
      <c r="B252" s="41"/>
      <c r="C252" s="214" t="s">
        <v>362</v>
      </c>
      <c r="D252" s="214" t="s">
        <v>127</v>
      </c>
      <c r="E252" s="215" t="s">
        <v>363</v>
      </c>
      <c r="F252" s="216" t="s">
        <v>364</v>
      </c>
      <c r="G252" s="217" t="s">
        <v>208</v>
      </c>
      <c r="H252" s="218">
        <v>0.037999999999999999</v>
      </c>
      <c r="I252" s="219"/>
      <c r="J252" s="220">
        <f>ROUND(I252*H252,2)</f>
        <v>0</v>
      </c>
      <c r="K252" s="216" t="s">
        <v>131</v>
      </c>
      <c r="L252" s="46"/>
      <c r="M252" s="221" t="s">
        <v>19</v>
      </c>
      <c r="N252" s="222" t="s">
        <v>41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228</v>
      </c>
      <c r="AT252" s="225" t="s">
        <v>127</v>
      </c>
      <c r="AU252" s="225" t="s">
        <v>79</v>
      </c>
      <c r="AY252" s="19" t="s">
        <v>124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77</v>
      </c>
      <c r="BK252" s="226">
        <f>ROUND(I252*H252,2)</f>
        <v>0</v>
      </c>
      <c r="BL252" s="19" t="s">
        <v>228</v>
      </c>
      <c r="BM252" s="225" t="s">
        <v>365</v>
      </c>
    </row>
    <row r="253" s="2" customFormat="1">
      <c r="A253" s="40"/>
      <c r="B253" s="41"/>
      <c r="C253" s="42"/>
      <c r="D253" s="227" t="s">
        <v>134</v>
      </c>
      <c r="E253" s="42"/>
      <c r="F253" s="228" t="s">
        <v>366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134</v>
      </c>
      <c r="AU253" s="19" t="s">
        <v>79</v>
      </c>
    </row>
    <row r="254" s="12" customFormat="1" ht="22.8" customHeight="1">
      <c r="A254" s="12"/>
      <c r="B254" s="198"/>
      <c r="C254" s="199"/>
      <c r="D254" s="200" t="s">
        <v>69</v>
      </c>
      <c r="E254" s="212" t="s">
        <v>367</v>
      </c>
      <c r="F254" s="212" t="s">
        <v>368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SUM(P255:P258)</f>
        <v>0</v>
      </c>
      <c r="Q254" s="206"/>
      <c r="R254" s="207">
        <f>SUM(R255:R258)</f>
        <v>0</v>
      </c>
      <c r="S254" s="206"/>
      <c r="T254" s="208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79</v>
      </c>
      <c r="AT254" s="210" t="s">
        <v>69</v>
      </c>
      <c r="AU254" s="210" t="s">
        <v>77</v>
      </c>
      <c r="AY254" s="209" t="s">
        <v>124</v>
      </c>
      <c r="BK254" s="211">
        <f>SUM(BK255:BK258)</f>
        <v>0</v>
      </c>
    </row>
    <row r="255" s="2" customFormat="1" ht="24.15" customHeight="1">
      <c r="A255" s="40"/>
      <c r="B255" s="41"/>
      <c r="C255" s="214" t="s">
        <v>369</v>
      </c>
      <c r="D255" s="214" t="s">
        <v>127</v>
      </c>
      <c r="E255" s="215" t="s">
        <v>370</v>
      </c>
      <c r="F255" s="216" t="s">
        <v>371</v>
      </c>
      <c r="G255" s="217" t="s">
        <v>130</v>
      </c>
      <c r="H255" s="218">
        <v>3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41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228</v>
      </c>
      <c r="AT255" s="225" t="s">
        <v>127</v>
      </c>
      <c r="AU255" s="225" t="s">
        <v>79</v>
      </c>
      <c r="AY255" s="19" t="s">
        <v>124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77</v>
      </c>
      <c r="BK255" s="226">
        <f>ROUND(I255*H255,2)</f>
        <v>0</v>
      </c>
      <c r="BL255" s="19" t="s">
        <v>228</v>
      </c>
      <c r="BM255" s="225" t="s">
        <v>372</v>
      </c>
    </row>
    <row r="256" s="2" customFormat="1">
      <c r="A256" s="40"/>
      <c r="B256" s="41"/>
      <c r="C256" s="42"/>
      <c r="D256" s="234" t="s">
        <v>373</v>
      </c>
      <c r="E256" s="42"/>
      <c r="F256" s="286" t="s">
        <v>374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373</v>
      </c>
      <c r="AU256" s="19" t="s">
        <v>79</v>
      </c>
    </row>
    <row r="257" s="13" customFormat="1">
      <c r="A257" s="13"/>
      <c r="B257" s="232"/>
      <c r="C257" s="233"/>
      <c r="D257" s="234" t="s">
        <v>136</v>
      </c>
      <c r="E257" s="235" t="s">
        <v>19</v>
      </c>
      <c r="F257" s="236" t="s">
        <v>375</v>
      </c>
      <c r="G257" s="233"/>
      <c r="H257" s="237">
        <v>3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136</v>
      </c>
      <c r="AU257" s="243" t="s">
        <v>79</v>
      </c>
      <c r="AV257" s="13" t="s">
        <v>79</v>
      </c>
      <c r="AW257" s="13" t="s">
        <v>32</v>
      </c>
      <c r="AX257" s="13" t="s">
        <v>70</v>
      </c>
      <c r="AY257" s="243" t="s">
        <v>124</v>
      </c>
    </row>
    <row r="258" s="14" customFormat="1">
      <c r="A258" s="14"/>
      <c r="B258" s="244"/>
      <c r="C258" s="245"/>
      <c r="D258" s="234" t="s">
        <v>136</v>
      </c>
      <c r="E258" s="246" t="s">
        <v>19</v>
      </c>
      <c r="F258" s="247" t="s">
        <v>138</v>
      </c>
      <c r="G258" s="245"/>
      <c r="H258" s="248">
        <v>3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136</v>
      </c>
      <c r="AU258" s="254" t="s">
        <v>79</v>
      </c>
      <c r="AV258" s="14" t="s">
        <v>132</v>
      </c>
      <c r="AW258" s="14" t="s">
        <v>32</v>
      </c>
      <c r="AX258" s="14" t="s">
        <v>77</v>
      </c>
      <c r="AY258" s="254" t="s">
        <v>124</v>
      </c>
    </row>
    <row r="259" s="12" customFormat="1" ht="22.8" customHeight="1">
      <c r="A259" s="12"/>
      <c r="B259" s="198"/>
      <c r="C259" s="199"/>
      <c r="D259" s="200" t="s">
        <v>69</v>
      </c>
      <c r="E259" s="212" t="s">
        <v>376</v>
      </c>
      <c r="F259" s="212" t="s">
        <v>377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f>SUM(P260:P287)</f>
        <v>0</v>
      </c>
      <c r="Q259" s="206"/>
      <c r="R259" s="207">
        <f>SUM(R260:R287)</f>
        <v>0.15259200000000001</v>
      </c>
      <c r="S259" s="206"/>
      <c r="T259" s="208">
        <f>SUM(T260:T287)</f>
        <v>0.062990000000000004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79</v>
      </c>
      <c r="AT259" s="210" t="s">
        <v>69</v>
      </c>
      <c r="AU259" s="210" t="s">
        <v>77</v>
      </c>
      <c r="AY259" s="209" t="s">
        <v>124</v>
      </c>
      <c r="BK259" s="211">
        <f>SUM(BK260:BK287)</f>
        <v>0</v>
      </c>
    </row>
    <row r="260" s="2" customFormat="1" ht="16.5" customHeight="1">
      <c r="A260" s="40"/>
      <c r="B260" s="41"/>
      <c r="C260" s="214" t="s">
        <v>378</v>
      </c>
      <c r="D260" s="214" t="s">
        <v>127</v>
      </c>
      <c r="E260" s="215" t="s">
        <v>379</v>
      </c>
      <c r="F260" s="216" t="s">
        <v>380</v>
      </c>
      <c r="G260" s="217" t="s">
        <v>141</v>
      </c>
      <c r="H260" s="218">
        <v>2.5</v>
      </c>
      <c r="I260" s="219"/>
      <c r="J260" s="220">
        <f>ROUND(I260*H260,2)</f>
        <v>0</v>
      </c>
      <c r="K260" s="216" t="s">
        <v>131</v>
      </c>
      <c r="L260" s="46"/>
      <c r="M260" s="221" t="s">
        <v>19</v>
      </c>
      <c r="N260" s="222" t="s">
        <v>41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228</v>
      </c>
      <c r="AT260" s="225" t="s">
        <v>127</v>
      </c>
      <c r="AU260" s="225" t="s">
        <v>79</v>
      </c>
      <c r="AY260" s="19" t="s">
        <v>124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77</v>
      </c>
      <c r="BK260" s="226">
        <f>ROUND(I260*H260,2)</f>
        <v>0</v>
      </c>
      <c r="BL260" s="19" t="s">
        <v>228</v>
      </c>
      <c r="BM260" s="225" t="s">
        <v>381</v>
      </c>
    </row>
    <row r="261" s="2" customFormat="1">
      <c r="A261" s="40"/>
      <c r="B261" s="41"/>
      <c r="C261" s="42"/>
      <c r="D261" s="227" t="s">
        <v>134</v>
      </c>
      <c r="E261" s="42"/>
      <c r="F261" s="228" t="s">
        <v>382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134</v>
      </c>
      <c r="AU261" s="19" t="s">
        <v>79</v>
      </c>
    </row>
    <row r="262" s="13" customFormat="1">
      <c r="A262" s="13"/>
      <c r="B262" s="232"/>
      <c r="C262" s="233"/>
      <c r="D262" s="234" t="s">
        <v>136</v>
      </c>
      <c r="E262" s="235" t="s">
        <v>19</v>
      </c>
      <c r="F262" s="236" t="s">
        <v>383</v>
      </c>
      <c r="G262" s="233"/>
      <c r="H262" s="237">
        <v>2.5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136</v>
      </c>
      <c r="AU262" s="243" t="s">
        <v>79</v>
      </c>
      <c r="AV262" s="13" t="s">
        <v>79</v>
      </c>
      <c r="AW262" s="13" t="s">
        <v>32</v>
      </c>
      <c r="AX262" s="13" t="s">
        <v>70</v>
      </c>
      <c r="AY262" s="243" t="s">
        <v>124</v>
      </c>
    </row>
    <row r="263" s="14" customFormat="1">
      <c r="A263" s="14"/>
      <c r="B263" s="244"/>
      <c r="C263" s="245"/>
      <c r="D263" s="234" t="s">
        <v>136</v>
      </c>
      <c r="E263" s="246" t="s">
        <v>19</v>
      </c>
      <c r="F263" s="247" t="s">
        <v>138</v>
      </c>
      <c r="G263" s="245"/>
      <c r="H263" s="248">
        <v>2.5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136</v>
      </c>
      <c r="AU263" s="254" t="s">
        <v>79</v>
      </c>
      <c r="AV263" s="14" t="s">
        <v>132</v>
      </c>
      <c r="AW263" s="14" t="s">
        <v>32</v>
      </c>
      <c r="AX263" s="14" t="s">
        <v>77</v>
      </c>
      <c r="AY263" s="254" t="s">
        <v>124</v>
      </c>
    </row>
    <row r="264" s="2" customFormat="1" ht="16.5" customHeight="1">
      <c r="A264" s="40"/>
      <c r="B264" s="41"/>
      <c r="C264" s="214" t="s">
        <v>384</v>
      </c>
      <c r="D264" s="214" t="s">
        <v>127</v>
      </c>
      <c r="E264" s="215" t="s">
        <v>385</v>
      </c>
      <c r="F264" s="216" t="s">
        <v>386</v>
      </c>
      <c r="G264" s="217" t="s">
        <v>141</v>
      </c>
      <c r="H264" s="218">
        <v>2.5</v>
      </c>
      <c r="I264" s="219"/>
      <c r="J264" s="220">
        <f>ROUND(I264*H264,2)</f>
        <v>0</v>
      </c>
      <c r="K264" s="216" t="s">
        <v>131</v>
      </c>
      <c r="L264" s="46"/>
      <c r="M264" s="221" t="s">
        <v>19</v>
      </c>
      <c r="N264" s="222" t="s">
        <v>41</v>
      </c>
      <c r="O264" s="86"/>
      <c r="P264" s="223">
        <f>O264*H264</f>
        <v>0</v>
      </c>
      <c r="Q264" s="223">
        <v>0.00029999999999999997</v>
      </c>
      <c r="R264" s="223">
        <f>Q264*H264</f>
        <v>0.00074999999999999991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228</v>
      </c>
      <c r="AT264" s="225" t="s">
        <v>127</v>
      </c>
      <c r="AU264" s="225" t="s">
        <v>79</v>
      </c>
      <c r="AY264" s="19" t="s">
        <v>124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77</v>
      </c>
      <c r="BK264" s="226">
        <f>ROUND(I264*H264,2)</f>
        <v>0</v>
      </c>
      <c r="BL264" s="19" t="s">
        <v>228</v>
      </c>
      <c r="BM264" s="225" t="s">
        <v>387</v>
      </c>
    </row>
    <row r="265" s="2" customFormat="1">
      <c r="A265" s="40"/>
      <c r="B265" s="41"/>
      <c r="C265" s="42"/>
      <c r="D265" s="227" t="s">
        <v>134</v>
      </c>
      <c r="E265" s="42"/>
      <c r="F265" s="228" t="s">
        <v>388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134</v>
      </c>
      <c r="AU265" s="19" t="s">
        <v>79</v>
      </c>
    </row>
    <row r="266" s="2" customFormat="1" ht="24.15" customHeight="1">
      <c r="A266" s="40"/>
      <c r="B266" s="41"/>
      <c r="C266" s="214" t="s">
        <v>389</v>
      </c>
      <c r="D266" s="214" t="s">
        <v>127</v>
      </c>
      <c r="E266" s="215" t="s">
        <v>390</v>
      </c>
      <c r="F266" s="216" t="s">
        <v>391</v>
      </c>
      <c r="G266" s="217" t="s">
        <v>141</v>
      </c>
      <c r="H266" s="218">
        <v>2.5</v>
      </c>
      <c r="I266" s="219"/>
      <c r="J266" s="220">
        <f>ROUND(I266*H266,2)</f>
        <v>0</v>
      </c>
      <c r="K266" s="216" t="s">
        <v>131</v>
      </c>
      <c r="L266" s="46"/>
      <c r="M266" s="221" t="s">
        <v>19</v>
      </c>
      <c r="N266" s="222" t="s">
        <v>41</v>
      </c>
      <c r="O266" s="86"/>
      <c r="P266" s="223">
        <f>O266*H266</f>
        <v>0</v>
      </c>
      <c r="Q266" s="223">
        <v>0.025499999999999998</v>
      </c>
      <c r="R266" s="223">
        <f>Q266*H266</f>
        <v>0.063750000000000001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228</v>
      </c>
      <c r="AT266" s="225" t="s">
        <v>127</v>
      </c>
      <c r="AU266" s="225" t="s">
        <v>79</v>
      </c>
      <c r="AY266" s="19" t="s">
        <v>124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77</v>
      </c>
      <c r="BK266" s="226">
        <f>ROUND(I266*H266,2)</f>
        <v>0</v>
      </c>
      <c r="BL266" s="19" t="s">
        <v>228</v>
      </c>
      <c r="BM266" s="225" t="s">
        <v>392</v>
      </c>
    </row>
    <row r="267" s="2" customFormat="1">
      <c r="A267" s="40"/>
      <c r="B267" s="41"/>
      <c r="C267" s="42"/>
      <c r="D267" s="227" t="s">
        <v>134</v>
      </c>
      <c r="E267" s="42"/>
      <c r="F267" s="228" t="s">
        <v>393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134</v>
      </c>
      <c r="AU267" s="19" t="s">
        <v>79</v>
      </c>
    </row>
    <row r="268" s="2" customFormat="1" ht="21.75" customHeight="1">
      <c r="A268" s="40"/>
      <c r="B268" s="41"/>
      <c r="C268" s="214" t="s">
        <v>394</v>
      </c>
      <c r="D268" s="214" t="s">
        <v>127</v>
      </c>
      <c r="E268" s="215" t="s">
        <v>395</v>
      </c>
      <c r="F268" s="216" t="s">
        <v>396</v>
      </c>
      <c r="G268" s="217" t="s">
        <v>160</v>
      </c>
      <c r="H268" s="218">
        <v>7.4000000000000004</v>
      </c>
      <c r="I268" s="219"/>
      <c r="J268" s="220">
        <f>ROUND(I268*H268,2)</f>
        <v>0</v>
      </c>
      <c r="K268" s="216" t="s">
        <v>131</v>
      </c>
      <c r="L268" s="46"/>
      <c r="M268" s="221" t="s">
        <v>19</v>
      </c>
      <c r="N268" s="222" t="s">
        <v>41</v>
      </c>
      <c r="O268" s="86"/>
      <c r="P268" s="223">
        <f>O268*H268</f>
        <v>0</v>
      </c>
      <c r="Q268" s="223">
        <v>0.00058</v>
      </c>
      <c r="R268" s="223">
        <f>Q268*H268</f>
        <v>0.0042919999999999998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228</v>
      </c>
      <c r="AT268" s="225" t="s">
        <v>127</v>
      </c>
      <c r="AU268" s="225" t="s">
        <v>79</v>
      </c>
      <c r="AY268" s="19" t="s">
        <v>124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77</v>
      </c>
      <c r="BK268" s="226">
        <f>ROUND(I268*H268,2)</f>
        <v>0</v>
      </c>
      <c r="BL268" s="19" t="s">
        <v>228</v>
      </c>
      <c r="BM268" s="225" t="s">
        <v>397</v>
      </c>
    </row>
    <row r="269" s="2" customFormat="1">
      <c r="A269" s="40"/>
      <c r="B269" s="41"/>
      <c r="C269" s="42"/>
      <c r="D269" s="227" t="s">
        <v>134</v>
      </c>
      <c r="E269" s="42"/>
      <c r="F269" s="228" t="s">
        <v>398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134</v>
      </c>
      <c r="AU269" s="19" t="s">
        <v>79</v>
      </c>
    </row>
    <row r="270" s="13" customFormat="1">
      <c r="A270" s="13"/>
      <c r="B270" s="232"/>
      <c r="C270" s="233"/>
      <c r="D270" s="234" t="s">
        <v>136</v>
      </c>
      <c r="E270" s="235" t="s">
        <v>19</v>
      </c>
      <c r="F270" s="236" t="s">
        <v>399</v>
      </c>
      <c r="G270" s="233"/>
      <c r="H270" s="237">
        <v>5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136</v>
      </c>
      <c r="AU270" s="243" t="s">
        <v>79</v>
      </c>
      <c r="AV270" s="13" t="s">
        <v>79</v>
      </c>
      <c r="AW270" s="13" t="s">
        <v>32</v>
      </c>
      <c r="AX270" s="13" t="s">
        <v>70</v>
      </c>
      <c r="AY270" s="243" t="s">
        <v>124</v>
      </c>
    </row>
    <row r="271" s="13" customFormat="1">
      <c r="A271" s="13"/>
      <c r="B271" s="232"/>
      <c r="C271" s="233"/>
      <c r="D271" s="234" t="s">
        <v>136</v>
      </c>
      <c r="E271" s="235" t="s">
        <v>19</v>
      </c>
      <c r="F271" s="236" t="s">
        <v>400</v>
      </c>
      <c r="G271" s="233"/>
      <c r="H271" s="237">
        <v>2.3999999999999999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136</v>
      </c>
      <c r="AU271" s="243" t="s">
        <v>79</v>
      </c>
      <c r="AV271" s="13" t="s">
        <v>79</v>
      </c>
      <c r="AW271" s="13" t="s">
        <v>32</v>
      </c>
      <c r="AX271" s="13" t="s">
        <v>70</v>
      </c>
      <c r="AY271" s="243" t="s">
        <v>124</v>
      </c>
    </row>
    <row r="272" s="14" customFormat="1">
      <c r="A272" s="14"/>
      <c r="B272" s="244"/>
      <c r="C272" s="245"/>
      <c r="D272" s="234" t="s">
        <v>136</v>
      </c>
      <c r="E272" s="246" t="s">
        <v>19</v>
      </c>
      <c r="F272" s="247" t="s">
        <v>138</v>
      </c>
      <c r="G272" s="245"/>
      <c r="H272" s="248">
        <v>7.4000000000000004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136</v>
      </c>
      <c r="AU272" s="254" t="s">
        <v>79</v>
      </c>
      <c r="AV272" s="14" t="s">
        <v>132</v>
      </c>
      <c r="AW272" s="14" t="s">
        <v>32</v>
      </c>
      <c r="AX272" s="14" t="s">
        <v>77</v>
      </c>
      <c r="AY272" s="254" t="s">
        <v>124</v>
      </c>
    </row>
    <row r="273" s="2" customFormat="1" ht="24.15" customHeight="1">
      <c r="A273" s="40"/>
      <c r="B273" s="41"/>
      <c r="C273" s="255" t="s">
        <v>401</v>
      </c>
      <c r="D273" s="255" t="s">
        <v>164</v>
      </c>
      <c r="E273" s="256" t="s">
        <v>402</v>
      </c>
      <c r="F273" s="257" t="s">
        <v>403</v>
      </c>
      <c r="G273" s="258" t="s">
        <v>141</v>
      </c>
      <c r="H273" s="259">
        <v>1</v>
      </c>
      <c r="I273" s="260"/>
      <c r="J273" s="261">
        <f>ROUND(I273*H273,2)</f>
        <v>0</v>
      </c>
      <c r="K273" s="257" t="s">
        <v>131</v>
      </c>
      <c r="L273" s="262"/>
      <c r="M273" s="263" t="s">
        <v>19</v>
      </c>
      <c r="N273" s="264" t="s">
        <v>41</v>
      </c>
      <c r="O273" s="86"/>
      <c r="P273" s="223">
        <f>O273*H273</f>
        <v>0</v>
      </c>
      <c r="Q273" s="223">
        <v>0.019199999999999998</v>
      </c>
      <c r="R273" s="223">
        <f>Q273*H273</f>
        <v>0.019199999999999998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311</v>
      </c>
      <c r="AT273" s="225" t="s">
        <v>164</v>
      </c>
      <c r="AU273" s="225" t="s">
        <v>79</v>
      </c>
      <c r="AY273" s="19" t="s">
        <v>124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77</v>
      </c>
      <c r="BK273" s="226">
        <f>ROUND(I273*H273,2)</f>
        <v>0</v>
      </c>
      <c r="BL273" s="19" t="s">
        <v>228</v>
      </c>
      <c r="BM273" s="225" t="s">
        <v>404</v>
      </c>
    </row>
    <row r="274" s="2" customFormat="1" ht="16.5" customHeight="1">
      <c r="A274" s="40"/>
      <c r="B274" s="41"/>
      <c r="C274" s="214" t="s">
        <v>405</v>
      </c>
      <c r="D274" s="214" t="s">
        <v>127</v>
      </c>
      <c r="E274" s="215" t="s">
        <v>406</v>
      </c>
      <c r="F274" s="216" t="s">
        <v>407</v>
      </c>
      <c r="G274" s="217" t="s">
        <v>141</v>
      </c>
      <c r="H274" s="218">
        <v>0.29999999999999999</v>
      </c>
      <c r="I274" s="219"/>
      <c r="J274" s="220">
        <f>ROUND(I274*H274,2)</f>
        <v>0</v>
      </c>
      <c r="K274" s="216" t="s">
        <v>131</v>
      </c>
      <c r="L274" s="46"/>
      <c r="M274" s="221" t="s">
        <v>19</v>
      </c>
      <c r="N274" s="222" t="s">
        <v>41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0.035299999999999998</v>
      </c>
      <c r="T274" s="224">
        <f>S274*H274</f>
        <v>0.010589999999999999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228</v>
      </c>
      <c r="AT274" s="225" t="s">
        <v>127</v>
      </c>
      <c r="AU274" s="225" t="s">
        <v>79</v>
      </c>
      <c r="AY274" s="19" t="s">
        <v>124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77</v>
      </c>
      <c r="BK274" s="226">
        <f>ROUND(I274*H274,2)</f>
        <v>0</v>
      </c>
      <c r="BL274" s="19" t="s">
        <v>228</v>
      </c>
      <c r="BM274" s="225" t="s">
        <v>408</v>
      </c>
    </row>
    <row r="275" s="2" customFormat="1">
      <c r="A275" s="40"/>
      <c r="B275" s="41"/>
      <c r="C275" s="42"/>
      <c r="D275" s="227" t="s">
        <v>134</v>
      </c>
      <c r="E275" s="42"/>
      <c r="F275" s="228" t="s">
        <v>409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134</v>
      </c>
      <c r="AU275" s="19" t="s">
        <v>79</v>
      </c>
    </row>
    <row r="276" s="13" customFormat="1">
      <c r="A276" s="13"/>
      <c r="B276" s="232"/>
      <c r="C276" s="233"/>
      <c r="D276" s="234" t="s">
        <v>136</v>
      </c>
      <c r="E276" s="235" t="s">
        <v>19</v>
      </c>
      <c r="F276" s="236" t="s">
        <v>410</v>
      </c>
      <c r="G276" s="233"/>
      <c r="H276" s="237">
        <v>0.14999999999999999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136</v>
      </c>
      <c r="AU276" s="243" t="s">
        <v>79</v>
      </c>
      <c r="AV276" s="13" t="s">
        <v>79</v>
      </c>
      <c r="AW276" s="13" t="s">
        <v>32</v>
      </c>
      <c r="AX276" s="13" t="s">
        <v>70</v>
      </c>
      <c r="AY276" s="243" t="s">
        <v>124</v>
      </c>
    </row>
    <row r="277" s="13" customFormat="1">
      <c r="A277" s="13"/>
      <c r="B277" s="232"/>
      <c r="C277" s="233"/>
      <c r="D277" s="234" t="s">
        <v>136</v>
      </c>
      <c r="E277" s="235" t="s">
        <v>19</v>
      </c>
      <c r="F277" s="236" t="s">
        <v>411</v>
      </c>
      <c r="G277" s="233"/>
      <c r="H277" s="237">
        <v>0.14999999999999999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136</v>
      </c>
      <c r="AU277" s="243" t="s">
        <v>79</v>
      </c>
      <c r="AV277" s="13" t="s">
        <v>79</v>
      </c>
      <c r="AW277" s="13" t="s">
        <v>32</v>
      </c>
      <c r="AX277" s="13" t="s">
        <v>70</v>
      </c>
      <c r="AY277" s="243" t="s">
        <v>124</v>
      </c>
    </row>
    <row r="278" s="14" customFormat="1">
      <c r="A278" s="14"/>
      <c r="B278" s="244"/>
      <c r="C278" s="245"/>
      <c r="D278" s="234" t="s">
        <v>136</v>
      </c>
      <c r="E278" s="246" t="s">
        <v>19</v>
      </c>
      <c r="F278" s="247" t="s">
        <v>138</v>
      </c>
      <c r="G278" s="245"/>
      <c r="H278" s="248">
        <v>0.29999999999999999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136</v>
      </c>
      <c r="AU278" s="254" t="s">
        <v>79</v>
      </c>
      <c r="AV278" s="14" t="s">
        <v>132</v>
      </c>
      <c r="AW278" s="14" t="s">
        <v>32</v>
      </c>
      <c r="AX278" s="14" t="s">
        <v>77</v>
      </c>
      <c r="AY278" s="254" t="s">
        <v>124</v>
      </c>
    </row>
    <row r="279" s="2" customFormat="1" ht="21.75" customHeight="1">
      <c r="A279" s="40"/>
      <c r="B279" s="41"/>
      <c r="C279" s="214" t="s">
        <v>412</v>
      </c>
      <c r="D279" s="214" t="s">
        <v>127</v>
      </c>
      <c r="E279" s="215" t="s">
        <v>413</v>
      </c>
      <c r="F279" s="216" t="s">
        <v>414</v>
      </c>
      <c r="G279" s="217" t="s">
        <v>130</v>
      </c>
      <c r="H279" s="218">
        <v>20</v>
      </c>
      <c r="I279" s="219"/>
      <c r="J279" s="220">
        <f>ROUND(I279*H279,2)</f>
        <v>0</v>
      </c>
      <c r="K279" s="216" t="s">
        <v>131</v>
      </c>
      <c r="L279" s="46"/>
      <c r="M279" s="221" t="s">
        <v>19</v>
      </c>
      <c r="N279" s="222" t="s">
        <v>41</v>
      </c>
      <c r="O279" s="86"/>
      <c r="P279" s="223">
        <f>O279*H279</f>
        <v>0</v>
      </c>
      <c r="Q279" s="223">
        <v>0.00083000000000000001</v>
      </c>
      <c r="R279" s="223">
        <f>Q279*H279</f>
        <v>0.0166</v>
      </c>
      <c r="S279" s="223">
        <v>0.0026199999999999999</v>
      </c>
      <c r="T279" s="224">
        <f>S279*H279</f>
        <v>0.052400000000000002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228</v>
      </c>
      <c r="AT279" s="225" t="s">
        <v>127</v>
      </c>
      <c r="AU279" s="225" t="s">
        <v>79</v>
      </c>
      <c r="AY279" s="19" t="s">
        <v>124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77</v>
      </c>
      <c r="BK279" s="226">
        <f>ROUND(I279*H279,2)</f>
        <v>0</v>
      </c>
      <c r="BL279" s="19" t="s">
        <v>228</v>
      </c>
      <c r="BM279" s="225" t="s">
        <v>415</v>
      </c>
    </row>
    <row r="280" s="2" customFormat="1">
      <c r="A280" s="40"/>
      <c r="B280" s="41"/>
      <c r="C280" s="42"/>
      <c r="D280" s="227" t="s">
        <v>134</v>
      </c>
      <c r="E280" s="42"/>
      <c r="F280" s="228" t="s">
        <v>416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134</v>
      </c>
      <c r="AU280" s="19" t="s">
        <v>79</v>
      </c>
    </row>
    <row r="281" s="13" customFormat="1">
      <c r="A281" s="13"/>
      <c r="B281" s="232"/>
      <c r="C281" s="233"/>
      <c r="D281" s="234" t="s">
        <v>136</v>
      </c>
      <c r="E281" s="235" t="s">
        <v>19</v>
      </c>
      <c r="F281" s="236" t="s">
        <v>417</v>
      </c>
      <c r="G281" s="233"/>
      <c r="H281" s="237">
        <v>20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136</v>
      </c>
      <c r="AU281" s="243" t="s">
        <v>79</v>
      </c>
      <c r="AV281" s="13" t="s">
        <v>79</v>
      </c>
      <c r="AW281" s="13" t="s">
        <v>32</v>
      </c>
      <c r="AX281" s="13" t="s">
        <v>70</v>
      </c>
      <c r="AY281" s="243" t="s">
        <v>124</v>
      </c>
    </row>
    <row r="282" s="14" customFormat="1">
      <c r="A282" s="14"/>
      <c r="B282" s="244"/>
      <c r="C282" s="245"/>
      <c r="D282" s="234" t="s">
        <v>136</v>
      </c>
      <c r="E282" s="246" t="s">
        <v>19</v>
      </c>
      <c r="F282" s="247" t="s">
        <v>138</v>
      </c>
      <c r="G282" s="245"/>
      <c r="H282" s="248">
        <v>20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136</v>
      </c>
      <c r="AU282" s="254" t="s">
        <v>79</v>
      </c>
      <c r="AV282" s="14" t="s">
        <v>132</v>
      </c>
      <c r="AW282" s="14" t="s">
        <v>32</v>
      </c>
      <c r="AX282" s="14" t="s">
        <v>77</v>
      </c>
      <c r="AY282" s="254" t="s">
        <v>124</v>
      </c>
    </row>
    <row r="283" s="2" customFormat="1" ht="24.15" customHeight="1">
      <c r="A283" s="40"/>
      <c r="B283" s="41"/>
      <c r="C283" s="255" t="s">
        <v>418</v>
      </c>
      <c r="D283" s="255" t="s">
        <v>164</v>
      </c>
      <c r="E283" s="256" t="s">
        <v>402</v>
      </c>
      <c r="F283" s="257" t="s">
        <v>403</v>
      </c>
      <c r="G283" s="258" t="s">
        <v>141</v>
      </c>
      <c r="H283" s="259">
        <v>2.5</v>
      </c>
      <c r="I283" s="260"/>
      <c r="J283" s="261">
        <f>ROUND(I283*H283,2)</f>
        <v>0</v>
      </c>
      <c r="K283" s="257" t="s">
        <v>131</v>
      </c>
      <c r="L283" s="262"/>
      <c r="M283" s="263" t="s">
        <v>19</v>
      </c>
      <c r="N283" s="264" t="s">
        <v>41</v>
      </c>
      <c r="O283" s="86"/>
      <c r="P283" s="223">
        <f>O283*H283</f>
        <v>0</v>
      </c>
      <c r="Q283" s="223">
        <v>0.019199999999999998</v>
      </c>
      <c r="R283" s="223">
        <f>Q283*H283</f>
        <v>0.047999999999999994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311</v>
      </c>
      <c r="AT283" s="225" t="s">
        <v>164</v>
      </c>
      <c r="AU283" s="225" t="s">
        <v>79</v>
      </c>
      <c r="AY283" s="19" t="s">
        <v>124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77</v>
      </c>
      <c r="BK283" s="226">
        <f>ROUND(I283*H283,2)</f>
        <v>0</v>
      </c>
      <c r="BL283" s="19" t="s">
        <v>228</v>
      </c>
      <c r="BM283" s="225" t="s">
        <v>419</v>
      </c>
    </row>
    <row r="284" s="2" customFormat="1" ht="24.15" customHeight="1">
      <c r="A284" s="40"/>
      <c r="B284" s="41"/>
      <c r="C284" s="214" t="s">
        <v>420</v>
      </c>
      <c r="D284" s="214" t="s">
        <v>127</v>
      </c>
      <c r="E284" s="215" t="s">
        <v>421</v>
      </c>
      <c r="F284" s="216" t="s">
        <v>422</v>
      </c>
      <c r="G284" s="217" t="s">
        <v>208</v>
      </c>
      <c r="H284" s="218">
        <v>0.153</v>
      </c>
      <c r="I284" s="219"/>
      <c r="J284" s="220">
        <f>ROUND(I284*H284,2)</f>
        <v>0</v>
      </c>
      <c r="K284" s="216" t="s">
        <v>131</v>
      </c>
      <c r="L284" s="46"/>
      <c r="M284" s="221" t="s">
        <v>19</v>
      </c>
      <c r="N284" s="222" t="s">
        <v>41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228</v>
      </c>
      <c r="AT284" s="225" t="s">
        <v>127</v>
      </c>
      <c r="AU284" s="225" t="s">
        <v>79</v>
      </c>
      <c r="AY284" s="19" t="s">
        <v>124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77</v>
      </c>
      <c r="BK284" s="226">
        <f>ROUND(I284*H284,2)</f>
        <v>0</v>
      </c>
      <c r="BL284" s="19" t="s">
        <v>228</v>
      </c>
      <c r="BM284" s="225" t="s">
        <v>423</v>
      </c>
    </row>
    <row r="285" s="2" customFormat="1">
      <c r="A285" s="40"/>
      <c r="B285" s="41"/>
      <c r="C285" s="42"/>
      <c r="D285" s="227" t="s">
        <v>134</v>
      </c>
      <c r="E285" s="42"/>
      <c r="F285" s="228" t="s">
        <v>424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134</v>
      </c>
      <c r="AU285" s="19" t="s">
        <v>79</v>
      </c>
    </row>
    <row r="286" s="2" customFormat="1" ht="24.15" customHeight="1">
      <c r="A286" s="40"/>
      <c r="B286" s="41"/>
      <c r="C286" s="214" t="s">
        <v>425</v>
      </c>
      <c r="D286" s="214" t="s">
        <v>127</v>
      </c>
      <c r="E286" s="215" t="s">
        <v>426</v>
      </c>
      <c r="F286" s="216" t="s">
        <v>427</v>
      </c>
      <c r="G286" s="217" t="s">
        <v>208</v>
      </c>
      <c r="H286" s="218">
        <v>0.153</v>
      </c>
      <c r="I286" s="219"/>
      <c r="J286" s="220">
        <f>ROUND(I286*H286,2)</f>
        <v>0</v>
      </c>
      <c r="K286" s="216" t="s">
        <v>131</v>
      </c>
      <c r="L286" s="46"/>
      <c r="M286" s="221" t="s">
        <v>19</v>
      </c>
      <c r="N286" s="222" t="s">
        <v>41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228</v>
      </c>
      <c r="AT286" s="225" t="s">
        <v>127</v>
      </c>
      <c r="AU286" s="225" t="s">
        <v>79</v>
      </c>
      <c r="AY286" s="19" t="s">
        <v>124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77</v>
      </c>
      <c r="BK286" s="226">
        <f>ROUND(I286*H286,2)</f>
        <v>0</v>
      </c>
      <c r="BL286" s="19" t="s">
        <v>228</v>
      </c>
      <c r="BM286" s="225" t="s">
        <v>428</v>
      </c>
    </row>
    <row r="287" s="2" customFormat="1">
      <c r="A287" s="40"/>
      <c r="B287" s="41"/>
      <c r="C287" s="42"/>
      <c r="D287" s="227" t="s">
        <v>134</v>
      </c>
      <c r="E287" s="42"/>
      <c r="F287" s="228" t="s">
        <v>429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134</v>
      </c>
      <c r="AU287" s="19" t="s">
        <v>79</v>
      </c>
    </row>
    <row r="288" s="12" customFormat="1" ht="22.8" customHeight="1">
      <c r="A288" s="12"/>
      <c r="B288" s="198"/>
      <c r="C288" s="199"/>
      <c r="D288" s="200" t="s">
        <v>69</v>
      </c>
      <c r="E288" s="212" t="s">
        <v>430</v>
      </c>
      <c r="F288" s="212" t="s">
        <v>431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SUM(P289:P300)</f>
        <v>0</v>
      </c>
      <c r="Q288" s="206"/>
      <c r="R288" s="207">
        <f>SUM(R289:R300)</f>
        <v>0.016254999999999999</v>
      </c>
      <c r="S288" s="206"/>
      <c r="T288" s="208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79</v>
      </c>
      <c r="AT288" s="210" t="s">
        <v>69</v>
      </c>
      <c r="AU288" s="210" t="s">
        <v>77</v>
      </c>
      <c r="AY288" s="209" t="s">
        <v>124</v>
      </c>
      <c r="BK288" s="211">
        <f>SUM(BK289:BK300)</f>
        <v>0</v>
      </c>
    </row>
    <row r="289" s="2" customFormat="1" ht="16.5" customHeight="1">
      <c r="A289" s="40"/>
      <c r="B289" s="41"/>
      <c r="C289" s="214" t="s">
        <v>432</v>
      </c>
      <c r="D289" s="214" t="s">
        <v>127</v>
      </c>
      <c r="E289" s="215" t="s">
        <v>433</v>
      </c>
      <c r="F289" s="216" t="s">
        <v>434</v>
      </c>
      <c r="G289" s="217" t="s">
        <v>141</v>
      </c>
      <c r="H289" s="218">
        <v>50</v>
      </c>
      <c r="I289" s="219"/>
      <c r="J289" s="220">
        <f>ROUND(I289*H289,2)</f>
        <v>0</v>
      </c>
      <c r="K289" s="216" t="s">
        <v>131</v>
      </c>
      <c r="L289" s="46"/>
      <c r="M289" s="221" t="s">
        <v>19</v>
      </c>
      <c r="N289" s="222" t="s">
        <v>41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228</v>
      </c>
      <c r="AT289" s="225" t="s">
        <v>127</v>
      </c>
      <c r="AU289" s="225" t="s">
        <v>79</v>
      </c>
      <c r="AY289" s="19" t="s">
        <v>124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77</v>
      </c>
      <c r="BK289" s="226">
        <f>ROUND(I289*H289,2)</f>
        <v>0</v>
      </c>
      <c r="BL289" s="19" t="s">
        <v>228</v>
      </c>
      <c r="BM289" s="225" t="s">
        <v>435</v>
      </c>
    </row>
    <row r="290" s="2" customFormat="1">
      <c r="A290" s="40"/>
      <c r="B290" s="41"/>
      <c r="C290" s="42"/>
      <c r="D290" s="227" t="s">
        <v>134</v>
      </c>
      <c r="E290" s="42"/>
      <c r="F290" s="228" t="s">
        <v>436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134</v>
      </c>
      <c r="AU290" s="19" t="s">
        <v>79</v>
      </c>
    </row>
    <row r="291" s="13" customFormat="1">
      <c r="A291" s="13"/>
      <c r="B291" s="232"/>
      <c r="C291" s="233"/>
      <c r="D291" s="234" t="s">
        <v>136</v>
      </c>
      <c r="E291" s="235" t="s">
        <v>19</v>
      </c>
      <c r="F291" s="236" t="s">
        <v>437</v>
      </c>
      <c r="G291" s="233"/>
      <c r="H291" s="237">
        <v>50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136</v>
      </c>
      <c r="AU291" s="243" t="s">
        <v>79</v>
      </c>
      <c r="AV291" s="13" t="s">
        <v>79</v>
      </c>
      <c r="AW291" s="13" t="s">
        <v>32</v>
      </c>
      <c r="AX291" s="13" t="s">
        <v>70</v>
      </c>
      <c r="AY291" s="243" t="s">
        <v>124</v>
      </c>
    </row>
    <row r="292" s="14" customFormat="1">
      <c r="A292" s="14"/>
      <c r="B292" s="244"/>
      <c r="C292" s="245"/>
      <c r="D292" s="234" t="s">
        <v>136</v>
      </c>
      <c r="E292" s="246" t="s">
        <v>19</v>
      </c>
      <c r="F292" s="247" t="s">
        <v>138</v>
      </c>
      <c r="G292" s="245"/>
      <c r="H292" s="248">
        <v>50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136</v>
      </c>
      <c r="AU292" s="254" t="s">
        <v>79</v>
      </c>
      <c r="AV292" s="14" t="s">
        <v>132</v>
      </c>
      <c r="AW292" s="14" t="s">
        <v>32</v>
      </c>
      <c r="AX292" s="14" t="s">
        <v>77</v>
      </c>
      <c r="AY292" s="254" t="s">
        <v>124</v>
      </c>
    </row>
    <row r="293" s="2" customFormat="1" ht="16.5" customHeight="1">
      <c r="A293" s="40"/>
      <c r="B293" s="41"/>
      <c r="C293" s="214" t="s">
        <v>438</v>
      </c>
      <c r="D293" s="214" t="s">
        <v>127</v>
      </c>
      <c r="E293" s="215" t="s">
        <v>439</v>
      </c>
      <c r="F293" s="216" t="s">
        <v>440</v>
      </c>
      <c r="G293" s="217" t="s">
        <v>141</v>
      </c>
      <c r="H293" s="218">
        <v>62</v>
      </c>
      <c r="I293" s="219"/>
      <c r="J293" s="220">
        <f>ROUND(I293*H293,2)</f>
        <v>0</v>
      </c>
      <c r="K293" s="216" t="s">
        <v>131</v>
      </c>
      <c r="L293" s="46"/>
      <c r="M293" s="221" t="s">
        <v>19</v>
      </c>
      <c r="N293" s="222" t="s">
        <v>41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228</v>
      </c>
      <c r="AT293" s="225" t="s">
        <v>127</v>
      </c>
      <c r="AU293" s="225" t="s">
        <v>79</v>
      </c>
      <c r="AY293" s="19" t="s">
        <v>124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77</v>
      </c>
      <c r="BK293" s="226">
        <f>ROUND(I293*H293,2)</f>
        <v>0</v>
      </c>
      <c r="BL293" s="19" t="s">
        <v>228</v>
      </c>
      <c r="BM293" s="225" t="s">
        <v>441</v>
      </c>
    </row>
    <row r="294" s="2" customFormat="1">
      <c r="A294" s="40"/>
      <c r="B294" s="41"/>
      <c r="C294" s="42"/>
      <c r="D294" s="227" t="s">
        <v>134</v>
      </c>
      <c r="E294" s="42"/>
      <c r="F294" s="228" t="s">
        <v>442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134</v>
      </c>
      <c r="AU294" s="19" t="s">
        <v>79</v>
      </c>
    </row>
    <row r="295" s="13" customFormat="1">
      <c r="A295" s="13"/>
      <c r="B295" s="232"/>
      <c r="C295" s="233"/>
      <c r="D295" s="234" t="s">
        <v>136</v>
      </c>
      <c r="E295" s="235" t="s">
        <v>19</v>
      </c>
      <c r="F295" s="236" t="s">
        <v>443</v>
      </c>
      <c r="G295" s="233"/>
      <c r="H295" s="237">
        <v>62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136</v>
      </c>
      <c r="AU295" s="243" t="s">
        <v>79</v>
      </c>
      <c r="AV295" s="13" t="s">
        <v>79</v>
      </c>
      <c r="AW295" s="13" t="s">
        <v>32</v>
      </c>
      <c r="AX295" s="13" t="s">
        <v>70</v>
      </c>
      <c r="AY295" s="243" t="s">
        <v>124</v>
      </c>
    </row>
    <row r="296" s="14" customFormat="1">
      <c r="A296" s="14"/>
      <c r="B296" s="244"/>
      <c r="C296" s="245"/>
      <c r="D296" s="234" t="s">
        <v>136</v>
      </c>
      <c r="E296" s="246" t="s">
        <v>19</v>
      </c>
      <c r="F296" s="247" t="s">
        <v>138</v>
      </c>
      <c r="G296" s="245"/>
      <c r="H296" s="248">
        <v>62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136</v>
      </c>
      <c r="AU296" s="254" t="s">
        <v>79</v>
      </c>
      <c r="AV296" s="14" t="s">
        <v>132</v>
      </c>
      <c r="AW296" s="14" t="s">
        <v>32</v>
      </c>
      <c r="AX296" s="14" t="s">
        <v>77</v>
      </c>
      <c r="AY296" s="254" t="s">
        <v>124</v>
      </c>
    </row>
    <row r="297" s="2" customFormat="1" ht="16.5" customHeight="1">
      <c r="A297" s="40"/>
      <c r="B297" s="41"/>
      <c r="C297" s="255" t="s">
        <v>444</v>
      </c>
      <c r="D297" s="255" t="s">
        <v>164</v>
      </c>
      <c r="E297" s="256" t="s">
        <v>445</v>
      </c>
      <c r="F297" s="257" t="s">
        <v>446</v>
      </c>
      <c r="G297" s="258" t="s">
        <v>141</v>
      </c>
      <c r="H297" s="259">
        <v>65.099999999999994</v>
      </c>
      <c r="I297" s="260"/>
      <c r="J297" s="261">
        <f>ROUND(I297*H297,2)</f>
        <v>0</v>
      </c>
      <c r="K297" s="257" t="s">
        <v>131</v>
      </c>
      <c r="L297" s="262"/>
      <c r="M297" s="263" t="s">
        <v>19</v>
      </c>
      <c r="N297" s="264" t="s">
        <v>41</v>
      </c>
      <c r="O297" s="86"/>
      <c r="P297" s="223">
        <f>O297*H297</f>
        <v>0</v>
      </c>
      <c r="Q297" s="223">
        <v>5.0000000000000002E-05</v>
      </c>
      <c r="R297" s="223">
        <f>Q297*H297</f>
        <v>0.0032550000000000001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311</v>
      </c>
      <c r="AT297" s="225" t="s">
        <v>164</v>
      </c>
      <c r="AU297" s="225" t="s">
        <v>79</v>
      </c>
      <c r="AY297" s="19" t="s">
        <v>124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77</v>
      </c>
      <c r="BK297" s="226">
        <f>ROUND(I297*H297,2)</f>
        <v>0</v>
      </c>
      <c r="BL297" s="19" t="s">
        <v>228</v>
      </c>
      <c r="BM297" s="225" t="s">
        <v>447</v>
      </c>
    </row>
    <row r="298" s="13" customFormat="1">
      <c r="A298" s="13"/>
      <c r="B298" s="232"/>
      <c r="C298" s="233"/>
      <c r="D298" s="234" t="s">
        <v>136</v>
      </c>
      <c r="E298" s="233"/>
      <c r="F298" s="236" t="s">
        <v>448</v>
      </c>
      <c r="G298" s="233"/>
      <c r="H298" s="237">
        <v>65.099999999999994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136</v>
      </c>
      <c r="AU298" s="243" t="s">
        <v>79</v>
      </c>
      <c r="AV298" s="13" t="s">
        <v>79</v>
      </c>
      <c r="AW298" s="13" t="s">
        <v>4</v>
      </c>
      <c r="AX298" s="13" t="s">
        <v>77</v>
      </c>
      <c r="AY298" s="243" t="s">
        <v>124</v>
      </c>
    </row>
    <row r="299" s="2" customFormat="1" ht="24.15" customHeight="1">
      <c r="A299" s="40"/>
      <c r="B299" s="41"/>
      <c r="C299" s="214" t="s">
        <v>449</v>
      </c>
      <c r="D299" s="214" t="s">
        <v>127</v>
      </c>
      <c r="E299" s="215" t="s">
        <v>450</v>
      </c>
      <c r="F299" s="216" t="s">
        <v>451</v>
      </c>
      <c r="G299" s="217" t="s">
        <v>141</v>
      </c>
      <c r="H299" s="218">
        <v>50</v>
      </c>
      <c r="I299" s="219"/>
      <c r="J299" s="220">
        <f>ROUND(I299*H299,2)</f>
        <v>0</v>
      </c>
      <c r="K299" s="216" t="s">
        <v>131</v>
      </c>
      <c r="L299" s="46"/>
      <c r="M299" s="221" t="s">
        <v>19</v>
      </c>
      <c r="N299" s="222" t="s">
        <v>41</v>
      </c>
      <c r="O299" s="86"/>
      <c r="P299" s="223">
        <f>O299*H299</f>
        <v>0</v>
      </c>
      <c r="Q299" s="223">
        <v>0.00025999999999999998</v>
      </c>
      <c r="R299" s="223">
        <f>Q299*H299</f>
        <v>0.012999999999999999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228</v>
      </c>
      <c r="AT299" s="225" t="s">
        <v>127</v>
      </c>
      <c r="AU299" s="225" t="s">
        <v>79</v>
      </c>
      <c r="AY299" s="19" t="s">
        <v>124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77</v>
      </c>
      <c r="BK299" s="226">
        <f>ROUND(I299*H299,2)</f>
        <v>0</v>
      </c>
      <c r="BL299" s="19" t="s">
        <v>228</v>
      </c>
      <c r="BM299" s="225" t="s">
        <v>452</v>
      </c>
    </row>
    <row r="300" s="2" customFormat="1">
      <c r="A300" s="40"/>
      <c r="B300" s="41"/>
      <c r="C300" s="42"/>
      <c r="D300" s="227" t="s">
        <v>134</v>
      </c>
      <c r="E300" s="42"/>
      <c r="F300" s="228" t="s">
        <v>453</v>
      </c>
      <c r="G300" s="42"/>
      <c r="H300" s="42"/>
      <c r="I300" s="229"/>
      <c r="J300" s="42"/>
      <c r="K300" s="42"/>
      <c r="L300" s="46"/>
      <c r="M300" s="287"/>
      <c r="N300" s="288"/>
      <c r="O300" s="289"/>
      <c r="P300" s="289"/>
      <c r="Q300" s="289"/>
      <c r="R300" s="289"/>
      <c r="S300" s="289"/>
      <c r="T300" s="29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134</v>
      </c>
      <c r="AU300" s="19" t="s">
        <v>79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YTpuQl4L2gS/afaNudckiRnya4D4gEijM+zwY4SOx5k2WDjLGLBOUzJ2IIvnJMTfCpGg1dFW39Chr/bO+mgXQQ==" hashValue="t3fzrKnvBlkHx4TniQuen+Y4LP0xtRmXSeL+Lqr+fMSAVHCTHwdUGIRwTxfcL43JPe3wtwOD4ETXaGdnfp8i6Q==" algorithmName="SHA-512" password="CC51"/>
  <autoFilter ref="C96:K3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317143443"/>
    <hyperlink ref="F105" r:id="rId2" display="https://podminky.urs.cz/item/CS_URS_2023_01/349231821"/>
    <hyperlink ref="F110" r:id="rId3" display="https://podminky.urs.cz/item/CS_URS_2023_01/612325223"/>
    <hyperlink ref="F114" r:id="rId4" display="https://podminky.urs.cz/item/CS_URS_2023_01/612325225"/>
    <hyperlink ref="F118" r:id="rId5" display="https://podminky.urs.cz/item/CS_URS_2023_01/622143003"/>
    <hyperlink ref="F125" r:id="rId6" display="https://podminky.urs.cz/item/CS_URS_2023_01/949101111"/>
    <hyperlink ref="F129" r:id="rId7" display="https://podminky.urs.cz/item/CS_URS_2023_01/952901111"/>
    <hyperlink ref="F133" r:id="rId8" display="https://podminky.urs.cz/item/CS_URS_2023_01/964011211"/>
    <hyperlink ref="F137" r:id="rId9" display="https://podminky.urs.cz/item/CS_URS_2023_01/967031744"/>
    <hyperlink ref="F142" r:id="rId10" display="https://podminky.urs.cz/item/CS_URS_2023_01/978013191"/>
    <hyperlink ref="F148" r:id="rId11" display="https://podminky.urs.cz/item/CS_URS_2023_01/997013153"/>
    <hyperlink ref="F150" r:id="rId12" display="https://podminky.urs.cz/item/CS_URS_2023_01/997013501"/>
    <hyperlink ref="F152" r:id="rId13" display="https://podminky.urs.cz/item/CS_URS_2023_01/997013509"/>
    <hyperlink ref="F155" r:id="rId14" display="https://podminky.urs.cz/item/CS_URS_2023_01/997013871"/>
    <hyperlink ref="F158" r:id="rId15" display="https://podminky.urs.cz/item/CS_URS_2023_01/998017002"/>
    <hyperlink ref="F162" r:id="rId16" display="https://podminky.urs.cz/item/CS_URS_2023_01/763111323"/>
    <hyperlink ref="F167" r:id="rId17" display="https://podminky.urs.cz/item/CS_URS_2023_01/763111326"/>
    <hyperlink ref="F171" r:id="rId18" display="https://podminky.urs.cz/item/CS_URS_2023_01/763111711"/>
    <hyperlink ref="F177" r:id="rId19" display="https://podminky.urs.cz/item/CS_URS_2023_01/763111712"/>
    <hyperlink ref="F183" r:id="rId20" display="https://podminky.urs.cz/item/CS_URS_2023_01/763111717"/>
    <hyperlink ref="F191" r:id="rId21" display="https://podminky.urs.cz/item/CS_URS_2023_01/763111719"/>
    <hyperlink ref="F197" r:id="rId22" display="https://podminky.urs.cz/item/CS_URS_2023_01/763111722"/>
    <hyperlink ref="F201" r:id="rId23" display="https://podminky.urs.cz/item/CS_URS_2023_01/763111751"/>
    <hyperlink ref="F209" r:id="rId24" display="https://podminky.urs.cz/item/CS_URS_2023_01/763111771"/>
    <hyperlink ref="F217" r:id="rId25" display="https://podminky.urs.cz/item/CS_URS_2023_01/763164615"/>
    <hyperlink ref="F221" r:id="rId26" display="https://podminky.urs.cz/item/CS_URS_2023_01/763172438"/>
    <hyperlink ref="F226" r:id="rId27" display="https://podminky.urs.cz/item/CS_URS_2023_01/763181311"/>
    <hyperlink ref="F231" r:id="rId28" display="https://podminky.urs.cz/item/CS_URS_2023_01/763181422"/>
    <hyperlink ref="F236" r:id="rId29" display="https://podminky.urs.cz/item/CS_URS_2023_01/998763101"/>
    <hyperlink ref="F238" r:id="rId30" display="https://podminky.urs.cz/item/CS_URS_2023_01/998763181"/>
    <hyperlink ref="F241" r:id="rId31" display="https://podminky.urs.cz/item/CS_URS_2023_01/766660021"/>
    <hyperlink ref="F246" r:id="rId32" display="https://podminky.urs.cz/item/CS_URS_2023_01/766660729"/>
    <hyperlink ref="F251" r:id="rId33" display="https://podminky.urs.cz/item/CS_URS_2023_01/998766102"/>
    <hyperlink ref="F253" r:id="rId34" display="https://podminky.urs.cz/item/CS_URS_2023_01/998766181"/>
    <hyperlink ref="F261" r:id="rId35" display="https://podminky.urs.cz/item/CS_URS_2023_01/771111011"/>
    <hyperlink ref="F265" r:id="rId36" display="https://podminky.urs.cz/item/CS_URS_2023_01/771121011"/>
    <hyperlink ref="F267" r:id="rId37" display="https://podminky.urs.cz/item/CS_URS_2023_01/771151026"/>
    <hyperlink ref="F269" r:id="rId38" display="https://podminky.urs.cz/item/CS_URS_2023_01/771474113"/>
    <hyperlink ref="F275" r:id="rId39" display="https://podminky.urs.cz/item/CS_URS_2023_01/771573810"/>
    <hyperlink ref="F280" r:id="rId40" display="https://podminky.urs.cz/item/CS_URS_2023_01/771573932"/>
    <hyperlink ref="F285" r:id="rId41" display="https://podminky.urs.cz/item/CS_URS_2023_01/998771102"/>
    <hyperlink ref="F287" r:id="rId42" display="https://podminky.urs.cz/item/CS_URS_2023_01/998771181"/>
    <hyperlink ref="F290" r:id="rId43" display="https://podminky.urs.cz/item/CS_URS_2023_01/784111001"/>
    <hyperlink ref="F294" r:id="rId44" display="https://podminky.urs.cz/item/CS_URS_2023_01/784171101"/>
    <hyperlink ref="F300" r:id="rId45" display="https://podminky.urs.cz/item/CS_URS_2023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79</v>
      </c>
    </row>
    <row r="4" s="1" customFormat="1" ht="24.96" customHeight="1">
      <c r="B4" s="22"/>
      <c r="D4" s="142" t="s">
        <v>88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DPS Břeclav</v>
      </c>
      <c r="F7" s="144"/>
      <c r="G7" s="144"/>
      <c r="H7" s="144"/>
      <c r="L7" s="22"/>
    </row>
    <row r="8" s="1" customFormat="1" ht="12" customHeight="1">
      <c r="B8" s="22"/>
      <c r="D8" s="144" t="s">
        <v>89</v>
      </c>
      <c r="L8" s="22"/>
    </row>
    <row r="9" s="2" customFormat="1" ht="16.5" customHeight="1">
      <c r="A9" s="40"/>
      <c r="B9" s="46"/>
      <c r="C9" s="40"/>
      <c r="D9" s="40"/>
      <c r="E9" s="145" t="s">
        <v>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33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34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36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38</v>
      </c>
      <c r="G34" s="40"/>
      <c r="H34" s="40"/>
      <c r="I34" s="156" t="s">
        <v>37</v>
      </c>
      <c r="J34" s="156" t="s">
        <v>39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40</v>
      </c>
      <c r="E35" s="144" t="s">
        <v>41</v>
      </c>
      <c r="F35" s="158">
        <f>ROUND((SUM(BE87:BE98)),  2)</f>
        <v>0</v>
      </c>
      <c r="G35" s="40"/>
      <c r="H35" s="40"/>
      <c r="I35" s="159">
        <v>0.20999999999999999</v>
      </c>
      <c r="J35" s="158">
        <f>ROUND(((SUM(BE87:BE98))*I35),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42</v>
      </c>
      <c r="F36" s="158">
        <f>ROUND((SUM(BF87:BF98)),  2)</f>
        <v>0</v>
      </c>
      <c r="G36" s="40"/>
      <c r="H36" s="40"/>
      <c r="I36" s="159">
        <v>0.14999999999999999</v>
      </c>
      <c r="J36" s="158">
        <f>ROUND(((SUM(BF87:BF98))*I36),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43</v>
      </c>
      <c r="F37" s="158">
        <f>ROUND((SUM(BG87:BG98)),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44</v>
      </c>
      <c r="F38" s="158">
        <f>ROUND((SUM(BH87:BH98)),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45</v>
      </c>
      <c r="F39" s="158">
        <f>ROUND((SUM(BI87:BI98)),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DPS Břeclav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89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001.002 - Strojně-technologická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Břeclav</v>
      </c>
      <c r="G56" s="42"/>
      <c r="H56" s="42"/>
      <c r="I56" s="34" t="s">
        <v>23</v>
      </c>
      <c r="J56" s="74" t="str">
        <f>IF(J14="","",J14)</f>
        <v>24. 2. 2023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33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94</v>
      </c>
      <c r="D61" s="173"/>
      <c r="E61" s="173"/>
      <c r="F61" s="173"/>
      <c r="G61" s="173"/>
      <c r="H61" s="173"/>
      <c r="I61" s="173"/>
      <c r="J61" s="174" t="s">
        <v>95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68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96</v>
      </c>
    </row>
    <row r="64" s="9" customFormat="1" ht="24.96" customHeight="1">
      <c r="A64" s="9"/>
      <c r="B64" s="176"/>
      <c r="C64" s="177"/>
      <c r="D64" s="178" t="s">
        <v>455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456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109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DPS Břeclav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89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90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91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001.002 - Strojně-technologická část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Břeclav</v>
      </c>
      <c r="G81" s="42"/>
      <c r="H81" s="42"/>
      <c r="I81" s="34" t="s">
        <v>23</v>
      </c>
      <c r="J81" s="74" t="str">
        <f>IF(J14="","",J14)</f>
        <v>24. 2. 2023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 xml:space="preserve"> </v>
      </c>
      <c r="G83" s="42"/>
      <c r="H83" s="42"/>
      <c r="I83" s="34" t="s">
        <v>31</v>
      </c>
      <c r="J83" s="38" t="str">
        <f>E23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33</v>
      </c>
      <c r="J84" s="38" t="str">
        <f>E26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110</v>
      </c>
      <c r="D86" s="190" t="s">
        <v>55</v>
      </c>
      <c r="E86" s="190" t="s">
        <v>51</v>
      </c>
      <c r="F86" s="190" t="s">
        <v>52</v>
      </c>
      <c r="G86" s="190" t="s">
        <v>111</v>
      </c>
      <c r="H86" s="190" t="s">
        <v>112</v>
      </c>
      <c r="I86" s="190" t="s">
        <v>113</v>
      </c>
      <c r="J86" s="190" t="s">
        <v>95</v>
      </c>
      <c r="K86" s="191" t="s">
        <v>114</v>
      </c>
      <c r="L86" s="192"/>
      <c r="M86" s="94" t="s">
        <v>19</v>
      </c>
      <c r="N86" s="95" t="s">
        <v>40</v>
      </c>
      <c r="O86" s="95" t="s">
        <v>115</v>
      </c>
      <c r="P86" s="95" t="s">
        <v>116</v>
      </c>
      <c r="Q86" s="95" t="s">
        <v>117</v>
      </c>
      <c r="R86" s="95" t="s">
        <v>118</v>
      </c>
      <c r="S86" s="95" t="s">
        <v>119</v>
      </c>
      <c r="T86" s="96" t="s">
        <v>120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121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69</v>
      </c>
      <c r="AU87" s="19" t="s">
        <v>96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69</v>
      </c>
      <c r="E88" s="201" t="s">
        <v>164</v>
      </c>
      <c r="F88" s="201" t="s">
        <v>457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125</v>
      </c>
      <c r="AT88" s="210" t="s">
        <v>69</v>
      </c>
      <c r="AU88" s="210" t="s">
        <v>70</v>
      </c>
      <c r="AY88" s="209" t="s">
        <v>124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69</v>
      </c>
      <c r="E89" s="212" t="s">
        <v>458</v>
      </c>
      <c r="F89" s="212" t="s">
        <v>459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SUM(P90:P98)</f>
        <v>0</v>
      </c>
      <c r="Q89" s="206"/>
      <c r="R89" s="207">
        <f>SUM(R90:R98)</f>
        <v>0</v>
      </c>
      <c r="S89" s="206"/>
      <c r="T89" s="208">
        <f>SUM(T90:T98)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125</v>
      </c>
      <c r="AT89" s="210" t="s">
        <v>69</v>
      </c>
      <c r="AU89" s="210" t="s">
        <v>77</v>
      </c>
      <c r="AY89" s="209" t="s">
        <v>124</v>
      </c>
      <c r="BK89" s="211">
        <f>SUM(BK90:BK98)</f>
        <v>0</v>
      </c>
    </row>
    <row r="90" s="2" customFormat="1" ht="24.15" customHeight="1">
      <c r="A90" s="40"/>
      <c r="B90" s="41"/>
      <c r="C90" s="214" t="s">
        <v>77</v>
      </c>
      <c r="D90" s="214" t="s">
        <v>127</v>
      </c>
      <c r="E90" s="215" t="s">
        <v>460</v>
      </c>
      <c r="F90" s="216" t="s">
        <v>461</v>
      </c>
      <c r="G90" s="217" t="s">
        <v>462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41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463</v>
      </c>
      <c r="AT90" s="225" t="s">
        <v>127</v>
      </c>
      <c r="AU90" s="225" t="s">
        <v>79</v>
      </c>
      <c r="AY90" s="19" t="s">
        <v>124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77</v>
      </c>
      <c r="BK90" s="226">
        <f>ROUND(I90*H90,2)</f>
        <v>0</v>
      </c>
      <c r="BL90" s="19" t="s">
        <v>463</v>
      </c>
      <c r="BM90" s="225" t="s">
        <v>464</v>
      </c>
    </row>
    <row r="91" s="2" customFormat="1" ht="24.15" customHeight="1">
      <c r="A91" s="40"/>
      <c r="B91" s="41"/>
      <c r="C91" s="214" t="s">
        <v>79</v>
      </c>
      <c r="D91" s="214" t="s">
        <v>127</v>
      </c>
      <c r="E91" s="215" t="s">
        <v>465</v>
      </c>
      <c r="F91" s="216" t="s">
        <v>466</v>
      </c>
      <c r="G91" s="217" t="s">
        <v>462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41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463</v>
      </c>
      <c r="AT91" s="225" t="s">
        <v>127</v>
      </c>
      <c r="AU91" s="225" t="s">
        <v>79</v>
      </c>
      <c r="AY91" s="19" t="s">
        <v>124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77</v>
      </c>
      <c r="BK91" s="226">
        <f>ROUND(I91*H91,2)</f>
        <v>0</v>
      </c>
      <c r="BL91" s="19" t="s">
        <v>463</v>
      </c>
      <c r="BM91" s="225" t="s">
        <v>467</v>
      </c>
    </row>
    <row r="92" s="2" customFormat="1">
      <c r="A92" s="40"/>
      <c r="B92" s="41"/>
      <c r="C92" s="42"/>
      <c r="D92" s="234" t="s">
        <v>373</v>
      </c>
      <c r="E92" s="42"/>
      <c r="F92" s="286" t="s">
        <v>468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373</v>
      </c>
      <c r="AU92" s="19" t="s">
        <v>79</v>
      </c>
    </row>
    <row r="93" s="2" customFormat="1" ht="21.75" customHeight="1">
      <c r="A93" s="40"/>
      <c r="B93" s="41"/>
      <c r="C93" s="214" t="s">
        <v>125</v>
      </c>
      <c r="D93" s="214" t="s">
        <v>127</v>
      </c>
      <c r="E93" s="215" t="s">
        <v>469</v>
      </c>
      <c r="F93" s="216" t="s">
        <v>470</v>
      </c>
      <c r="G93" s="217" t="s">
        <v>462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41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463</v>
      </c>
      <c r="AT93" s="225" t="s">
        <v>127</v>
      </c>
      <c r="AU93" s="225" t="s">
        <v>79</v>
      </c>
      <c r="AY93" s="19" t="s">
        <v>124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77</v>
      </c>
      <c r="BK93" s="226">
        <f>ROUND(I93*H93,2)</f>
        <v>0</v>
      </c>
      <c r="BL93" s="19" t="s">
        <v>463</v>
      </c>
      <c r="BM93" s="225" t="s">
        <v>471</v>
      </c>
    </row>
    <row r="94" s="2" customFormat="1">
      <c r="A94" s="40"/>
      <c r="B94" s="41"/>
      <c r="C94" s="42"/>
      <c r="D94" s="234" t="s">
        <v>373</v>
      </c>
      <c r="E94" s="42"/>
      <c r="F94" s="286" t="s">
        <v>472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373</v>
      </c>
      <c r="AU94" s="19" t="s">
        <v>79</v>
      </c>
    </row>
    <row r="95" s="2" customFormat="1" ht="16.5" customHeight="1">
      <c r="A95" s="40"/>
      <c r="B95" s="41"/>
      <c r="C95" s="214" t="s">
        <v>132</v>
      </c>
      <c r="D95" s="214" t="s">
        <v>127</v>
      </c>
      <c r="E95" s="215" t="s">
        <v>473</v>
      </c>
      <c r="F95" s="216" t="s">
        <v>474</v>
      </c>
      <c r="G95" s="217" t="s">
        <v>462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41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463</v>
      </c>
      <c r="AT95" s="225" t="s">
        <v>127</v>
      </c>
      <c r="AU95" s="225" t="s">
        <v>79</v>
      </c>
      <c r="AY95" s="19" t="s">
        <v>124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77</v>
      </c>
      <c r="BK95" s="226">
        <f>ROUND(I95*H95,2)</f>
        <v>0</v>
      </c>
      <c r="BL95" s="19" t="s">
        <v>463</v>
      </c>
      <c r="BM95" s="225" t="s">
        <v>475</v>
      </c>
    </row>
    <row r="96" s="2" customFormat="1">
      <c r="A96" s="40"/>
      <c r="B96" s="41"/>
      <c r="C96" s="42"/>
      <c r="D96" s="234" t="s">
        <v>373</v>
      </c>
      <c r="E96" s="42"/>
      <c r="F96" s="286" t="s">
        <v>476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373</v>
      </c>
      <c r="AU96" s="19" t="s">
        <v>79</v>
      </c>
    </row>
    <row r="97" s="2" customFormat="1" ht="21.75" customHeight="1">
      <c r="A97" s="40"/>
      <c r="B97" s="41"/>
      <c r="C97" s="214" t="s">
        <v>157</v>
      </c>
      <c r="D97" s="214" t="s">
        <v>127</v>
      </c>
      <c r="E97" s="215" t="s">
        <v>477</v>
      </c>
      <c r="F97" s="216" t="s">
        <v>478</v>
      </c>
      <c r="G97" s="217" t="s">
        <v>462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41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463</v>
      </c>
      <c r="AT97" s="225" t="s">
        <v>127</v>
      </c>
      <c r="AU97" s="225" t="s">
        <v>79</v>
      </c>
      <c r="AY97" s="19" t="s">
        <v>124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77</v>
      </c>
      <c r="BK97" s="226">
        <f>ROUND(I97*H97,2)</f>
        <v>0</v>
      </c>
      <c r="BL97" s="19" t="s">
        <v>463</v>
      </c>
      <c r="BM97" s="225" t="s">
        <v>479</v>
      </c>
    </row>
    <row r="98" s="2" customFormat="1">
      <c r="A98" s="40"/>
      <c r="B98" s="41"/>
      <c r="C98" s="42"/>
      <c r="D98" s="234" t="s">
        <v>373</v>
      </c>
      <c r="E98" s="42"/>
      <c r="F98" s="286" t="s">
        <v>480</v>
      </c>
      <c r="G98" s="42"/>
      <c r="H98" s="42"/>
      <c r="I98" s="229"/>
      <c r="J98" s="42"/>
      <c r="K98" s="42"/>
      <c r="L98" s="46"/>
      <c r="M98" s="287"/>
      <c r="N98" s="288"/>
      <c r="O98" s="289"/>
      <c r="P98" s="289"/>
      <c r="Q98" s="289"/>
      <c r="R98" s="289"/>
      <c r="S98" s="289"/>
      <c r="T98" s="29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373</v>
      </c>
      <c r="AU98" s="19" t="s">
        <v>79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kkp1RBPdo2/XOFMehebrmjLmK1DI5G+J9p9bi5SXDKrQ4ma2k9nMGajEeGqxLU0B8Mzk1gO2LdbqDxkEsMyShg==" hashValue="BojbFvx2JJtN449ns+MMtXSqw3sVPh2gKTo47DkzcsUR2q1y+ObM2DrFE8o2sgSvrWQ96+Ci1rwI7owe8n2Zrg==" algorithmName="SHA-512" password="CC51"/>
  <autoFilter ref="C86:K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481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482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483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484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485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486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487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488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489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490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491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76</v>
      </c>
      <c r="F18" s="302" t="s">
        <v>492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493</v>
      </c>
      <c r="F19" s="302" t="s">
        <v>494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495</v>
      </c>
      <c r="F20" s="302" t="s">
        <v>496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497</v>
      </c>
      <c r="F21" s="302" t="s">
        <v>498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499</v>
      </c>
      <c r="F22" s="302" t="s">
        <v>500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83</v>
      </c>
      <c r="F23" s="302" t="s">
        <v>501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502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503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504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505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506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507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508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509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510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110</v>
      </c>
      <c r="F36" s="302"/>
      <c r="G36" s="302" t="s">
        <v>511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512</v>
      </c>
      <c r="F37" s="302"/>
      <c r="G37" s="302" t="s">
        <v>513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51</v>
      </c>
      <c r="F38" s="302"/>
      <c r="G38" s="302" t="s">
        <v>514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52</v>
      </c>
      <c r="F39" s="302"/>
      <c r="G39" s="302" t="s">
        <v>515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111</v>
      </c>
      <c r="F40" s="302"/>
      <c r="G40" s="302" t="s">
        <v>516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112</v>
      </c>
      <c r="F41" s="302"/>
      <c r="G41" s="302" t="s">
        <v>517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518</v>
      </c>
      <c r="F42" s="302"/>
      <c r="G42" s="302" t="s">
        <v>519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520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521</v>
      </c>
      <c r="F44" s="302"/>
      <c r="G44" s="302" t="s">
        <v>522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114</v>
      </c>
      <c r="F45" s="302"/>
      <c r="G45" s="302" t="s">
        <v>523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524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525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526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527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528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529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530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531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532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533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534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535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536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537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538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539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540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541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542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543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544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545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546</v>
      </c>
      <c r="D76" s="320"/>
      <c r="E76" s="320"/>
      <c r="F76" s="320" t="s">
        <v>547</v>
      </c>
      <c r="G76" s="321"/>
      <c r="H76" s="320" t="s">
        <v>52</v>
      </c>
      <c r="I76" s="320" t="s">
        <v>55</v>
      </c>
      <c r="J76" s="320" t="s">
        <v>548</v>
      </c>
      <c r="K76" s="319"/>
    </row>
    <row r="77" s="1" customFormat="1" ht="17.25" customHeight="1">
      <c r="B77" s="317"/>
      <c r="C77" s="322" t="s">
        <v>549</v>
      </c>
      <c r="D77" s="322"/>
      <c r="E77" s="322"/>
      <c r="F77" s="323" t="s">
        <v>550</v>
      </c>
      <c r="G77" s="324"/>
      <c r="H77" s="322"/>
      <c r="I77" s="322"/>
      <c r="J77" s="322" t="s">
        <v>551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51</v>
      </c>
      <c r="D79" s="327"/>
      <c r="E79" s="327"/>
      <c r="F79" s="328" t="s">
        <v>552</v>
      </c>
      <c r="G79" s="329"/>
      <c r="H79" s="305" t="s">
        <v>553</v>
      </c>
      <c r="I79" s="305" t="s">
        <v>554</v>
      </c>
      <c r="J79" s="305">
        <v>20</v>
      </c>
      <c r="K79" s="319"/>
    </row>
    <row r="80" s="1" customFormat="1" ht="15" customHeight="1">
      <c r="B80" s="317"/>
      <c r="C80" s="305" t="s">
        <v>555</v>
      </c>
      <c r="D80" s="305"/>
      <c r="E80" s="305"/>
      <c r="F80" s="328" t="s">
        <v>552</v>
      </c>
      <c r="G80" s="329"/>
      <c r="H80" s="305" t="s">
        <v>556</v>
      </c>
      <c r="I80" s="305" t="s">
        <v>554</v>
      </c>
      <c r="J80" s="305">
        <v>120</v>
      </c>
      <c r="K80" s="319"/>
    </row>
    <row r="81" s="1" customFormat="1" ht="15" customHeight="1">
      <c r="B81" s="330"/>
      <c r="C81" s="305" t="s">
        <v>557</v>
      </c>
      <c r="D81" s="305"/>
      <c r="E81" s="305"/>
      <c r="F81" s="328" t="s">
        <v>558</v>
      </c>
      <c r="G81" s="329"/>
      <c r="H81" s="305" t="s">
        <v>559</v>
      </c>
      <c r="I81" s="305" t="s">
        <v>554</v>
      </c>
      <c r="J81" s="305">
        <v>50</v>
      </c>
      <c r="K81" s="319"/>
    </row>
    <row r="82" s="1" customFormat="1" ht="15" customHeight="1">
      <c r="B82" s="330"/>
      <c r="C82" s="305" t="s">
        <v>560</v>
      </c>
      <c r="D82" s="305"/>
      <c r="E82" s="305"/>
      <c r="F82" s="328" t="s">
        <v>552</v>
      </c>
      <c r="G82" s="329"/>
      <c r="H82" s="305" t="s">
        <v>561</v>
      </c>
      <c r="I82" s="305" t="s">
        <v>562</v>
      </c>
      <c r="J82" s="305"/>
      <c r="K82" s="319"/>
    </row>
    <row r="83" s="1" customFormat="1" ht="15" customHeight="1">
      <c r="B83" s="330"/>
      <c r="C83" s="331" t="s">
        <v>563</v>
      </c>
      <c r="D83" s="331"/>
      <c r="E83" s="331"/>
      <c r="F83" s="332" t="s">
        <v>558</v>
      </c>
      <c r="G83" s="331"/>
      <c r="H83" s="331" t="s">
        <v>564</v>
      </c>
      <c r="I83" s="331" t="s">
        <v>554</v>
      </c>
      <c r="J83" s="331">
        <v>15</v>
      </c>
      <c r="K83" s="319"/>
    </row>
    <row r="84" s="1" customFormat="1" ht="15" customHeight="1">
      <c r="B84" s="330"/>
      <c r="C84" s="331" t="s">
        <v>565</v>
      </c>
      <c r="D84" s="331"/>
      <c r="E84" s="331"/>
      <c r="F84" s="332" t="s">
        <v>558</v>
      </c>
      <c r="G84" s="331"/>
      <c r="H84" s="331" t="s">
        <v>566</v>
      </c>
      <c r="I84" s="331" t="s">
        <v>554</v>
      </c>
      <c r="J84" s="331">
        <v>15</v>
      </c>
      <c r="K84" s="319"/>
    </row>
    <row r="85" s="1" customFormat="1" ht="15" customHeight="1">
      <c r="B85" s="330"/>
      <c r="C85" s="331" t="s">
        <v>567</v>
      </c>
      <c r="D85" s="331"/>
      <c r="E85" s="331"/>
      <c r="F85" s="332" t="s">
        <v>558</v>
      </c>
      <c r="G85" s="331"/>
      <c r="H85" s="331" t="s">
        <v>568</v>
      </c>
      <c r="I85" s="331" t="s">
        <v>554</v>
      </c>
      <c r="J85" s="331">
        <v>20</v>
      </c>
      <c r="K85" s="319"/>
    </row>
    <row r="86" s="1" customFormat="1" ht="15" customHeight="1">
      <c r="B86" s="330"/>
      <c r="C86" s="331" t="s">
        <v>569</v>
      </c>
      <c r="D86" s="331"/>
      <c r="E86" s="331"/>
      <c r="F86" s="332" t="s">
        <v>558</v>
      </c>
      <c r="G86" s="331"/>
      <c r="H86" s="331" t="s">
        <v>570</v>
      </c>
      <c r="I86" s="331" t="s">
        <v>554</v>
      </c>
      <c r="J86" s="331">
        <v>20</v>
      </c>
      <c r="K86" s="319"/>
    </row>
    <row r="87" s="1" customFormat="1" ht="15" customHeight="1">
      <c r="B87" s="330"/>
      <c r="C87" s="305" t="s">
        <v>571</v>
      </c>
      <c r="D87" s="305"/>
      <c r="E87" s="305"/>
      <c r="F87" s="328" t="s">
        <v>558</v>
      </c>
      <c r="G87" s="329"/>
      <c r="H87" s="305" t="s">
        <v>572</v>
      </c>
      <c r="I87" s="305" t="s">
        <v>554</v>
      </c>
      <c r="J87" s="305">
        <v>50</v>
      </c>
      <c r="K87" s="319"/>
    </row>
    <row r="88" s="1" customFormat="1" ht="15" customHeight="1">
      <c r="B88" s="330"/>
      <c r="C88" s="305" t="s">
        <v>573</v>
      </c>
      <c r="D88" s="305"/>
      <c r="E88" s="305"/>
      <c r="F88" s="328" t="s">
        <v>558</v>
      </c>
      <c r="G88" s="329"/>
      <c r="H88" s="305" t="s">
        <v>574</v>
      </c>
      <c r="I88" s="305" t="s">
        <v>554</v>
      </c>
      <c r="J88" s="305">
        <v>20</v>
      </c>
      <c r="K88" s="319"/>
    </row>
    <row r="89" s="1" customFormat="1" ht="15" customHeight="1">
      <c r="B89" s="330"/>
      <c r="C89" s="305" t="s">
        <v>575</v>
      </c>
      <c r="D89" s="305"/>
      <c r="E89" s="305"/>
      <c r="F89" s="328" t="s">
        <v>558</v>
      </c>
      <c r="G89" s="329"/>
      <c r="H89" s="305" t="s">
        <v>576</v>
      </c>
      <c r="I89" s="305" t="s">
        <v>554</v>
      </c>
      <c r="J89" s="305">
        <v>20</v>
      </c>
      <c r="K89" s="319"/>
    </row>
    <row r="90" s="1" customFormat="1" ht="15" customHeight="1">
      <c r="B90" s="330"/>
      <c r="C90" s="305" t="s">
        <v>577</v>
      </c>
      <c r="D90" s="305"/>
      <c r="E90" s="305"/>
      <c r="F90" s="328" t="s">
        <v>558</v>
      </c>
      <c r="G90" s="329"/>
      <c r="H90" s="305" t="s">
        <v>578</v>
      </c>
      <c r="I90" s="305" t="s">
        <v>554</v>
      </c>
      <c r="J90" s="305">
        <v>50</v>
      </c>
      <c r="K90" s="319"/>
    </row>
    <row r="91" s="1" customFormat="1" ht="15" customHeight="1">
      <c r="B91" s="330"/>
      <c r="C91" s="305" t="s">
        <v>579</v>
      </c>
      <c r="D91" s="305"/>
      <c r="E91" s="305"/>
      <c r="F91" s="328" t="s">
        <v>558</v>
      </c>
      <c r="G91" s="329"/>
      <c r="H91" s="305" t="s">
        <v>579</v>
      </c>
      <c r="I91" s="305" t="s">
        <v>554</v>
      </c>
      <c r="J91" s="305">
        <v>50</v>
      </c>
      <c r="K91" s="319"/>
    </row>
    <row r="92" s="1" customFormat="1" ht="15" customHeight="1">
      <c r="B92" s="330"/>
      <c r="C92" s="305" t="s">
        <v>580</v>
      </c>
      <c r="D92" s="305"/>
      <c r="E92" s="305"/>
      <c r="F92" s="328" t="s">
        <v>558</v>
      </c>
      <c r="G92" s="329"/>
      <c r="H92" s="305" t="s">
        <v>581</v>
      </c>
      <c r="I92" s="305" t="s">
        <v>554</v>
      </c>
      <c r="J92" s="305">
        <v>255</v>
      </c>
      <c r="K92" s="319"/>
    </row>
    <row r="93" s="1" customFormat="1" ht="15" customHeight="1">
      <c r="B93" s="330"/>
      <c r="C93" s="305" t="s">
        <v>582</v>
      </c>
      <c r="D93" s="305"/>
      <c r="E93" s="305"/>
      <c r="F93" s="328" t="s">
        <v>552</v>
      </c>
      <c r="G93" s="329"/>
      <c r="H93" s="305" t="s">
        <v>583</v>
      </c>
      <c r="I93" s="305" t="s">
        <v>584</v>
      </c>
      <c r="J93" s="305"/>
      <c r="K93" s="319"/>
    </row>
    <row r="94" s="1" customFormat="1" ht="15" customHeight="1">
      <c r="B94" s="330"/>
      <c r="C94" s="305" t="s">
        <v>585</v>
      </c>
      <c r="D94" s="305"/>
      <c r="E94" s="305"/>
      <c r="F94" s="328" t="s">
        <v>552</v>
      </c>
      <c r="G94" s="329"/>
      <c r="H94" s="305" t="s">
        <v>586</v>
      </c>
      <c r="I94" s="305" t="s">
        <v>587</v>
      </c>
      <c r="J94" s="305"/>
      <c r="K94" s="319"/>
    </row>
    <row r="95" s="1" customFormat="1" ht="15" customHeight="1">
      <c r="B95" s="330"/>
      <c r="C95" s="305" t="s">
        <v>588</v>
      </c>
      <c r="D95" s="305"/>
      <c r="E95" s="305"/>
      <c r="F95" s="328" t="s">
        <v>552</v>
      </c>
      <c r="G95" s="329"/>
      <c r="H95" s="305" t="s">
        <v>588</v>
      </c>
      <c r="I95" s="305" t="s">
        <v>587</v>
      </c>
      <c r="J95" s="305"/>
      <c r="K95" s="319"/>
    </row>
    <row r="96" s="1" customFormat="1" ht="15" customHeight="1">
      <c r="B96" s="330"/>
      <c r="C96" s="305" t="s">
        <v>36</v>
      </c>
      <c r="D96" s="305"/>
      <c r="E96" s="305"/>
      <c r="F96" s="328" t="s">
        <v>552</v>
      </c>
      <c r="G96" s="329"/>
      <c r="H96" s="305" t="s">
        <v>589</v>
      </c>
      <c r="I96" s="305" t="s">
        <v>587</v>
      </c>
      <c r="J96" s="305"/>
      <c r="K96" s="319"/>
    </row>
    <row r="97" s="1" customFormat="1" ht="15" customHeight="1">
      <c r="B97" s="330"/>
      <c r="C97" s="305" t="s">
        <v>46</v>
      </c>
      <c r="D97" s="305"/>
      <c r="E97" s="305"/>
      <c r="F97" s="328" t="s">
        <v>552</v>
      </c>
      <c r="G97" s="329"/>
      <c r="H97" s="305" t="s">
        <v>590</v>
      </c>
      <c r="I97" s="305" t="s">
        <v>587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591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546</v>
      </c>
      <c r="D103" s="320"/>
      <c r="E103" s="320"/>
      <c r="F103" s="320" t="s">
        <v>547</v>
      </c>
      <c r="G103" s="321"/>
      <c r="H103" s="320" t="s">
        <v>52</v>
      </c>
      <c r="I103" s="320" t="s">
        <v>55</v>
      </c>
      <c r="J103" s="320" t="s">
        <v>548</v>
      </c>
      <c r="K103" s="319"/>
    </row>
    <row r="104" s="1" customFormat="1" ht="17.25" customHeight="1">
      <c r="B104" s="317"/>
      <c r="C104" s="322" t="s">
        <v>549</v>
      </c>
      <c r="D104" s="322"/>
      <c r="E104" s="322"/>
      <c r="F104" s="323" t="s">
        <v>550</v>
      </c>
      <c r="G104" s="324"/>
      <c r="H104" s="322"/>
      <c r="I104" s="322"/>
      <c r="J104" s="322" t="s">
        <v>551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51</v>
      </c>
      <c r="D106" s="327"/>
      <c r="E106" s="327"/>
      <c r="F106" s="328" t="s">
        <v>552</v>
      </c>
      <c r="G106" s="305"/>
      <c r="H106" s="305" t="s">
        <v>592</v>
      </c>
      <c r="I106" s="305" t="s">
        <v>554</v>
      </c>
      <c r="J106" s="305">
        <v>20</v>
      </c>
      <c r="K106" s="319"/>
    </row>
    <row r="107" s="1" customFormat="1" ht="15" customHeight="1">
      <c r="B107" s="317"/>
      <c r="C107" s="305" t="s">
        <v>555</v>
      </c>
      <c r="D107" s="305"/>
      <c r="E107" s="305"/>
      <c r="F107" s="328" t="s">
        <v>552</v>
      </c>
      <c r="G107" s="305"/>
      <c r="H107" s="305" t="s">
        <v>592</v>
      </c>
      <c r="I107" s="305" t="s">
        <v>554</v>
      </c>
      <c r="J107" s="305">
        <v>120</v>
      </c>
      <c r="K107" s="319"/>
    </row>
    <row r="108" s="1" customFormat="1" ht="15" customHeight="1">
      <c r="B108" s="330"/>
      <c r="C108" s="305" t="s">
        <v>557</v>
      </c>
      <c r="D108" s="305"/>
      <c r="E108" s="305"/>
      <c r="F108" s="328" t="s">
        <v>558</v>
      </c>
      <c r="G108" s="305"/>
      <c r="H108" s="305" t="s">
        <v>592</v>
      </c>
      <c r="I108" s="305" t="s">
        <v>554</v>
      </c>
      <c r="J108" s="305">
        <v>50</v>
      </c>
      <c r="K108" s="319"/>
    </row>
    <row r="109" s="1" customFormat="1" ht="15" customHeight="1">
      <c r="B109" s="330"/>
      <c r="C109" s="305" t="s">
        <v>560</v>
      </c>
      <c r="D109" s="305"/>
      <c r="E109" s="305"/>
      <c r="F109" s="328" t="s">
        <v>552</v>
      </c>
      <c r="G109" s="305"/>
      <c r="H109" s="305" t="s">
        <v>592</v>
      </c>
      <c r="I109" s="305" t="s">
        <v>562</v>
      </c>
      <c r="J109" s="305"/>
      <c r="K109" s="319"/>
    </row>
    <row r="110" s="1" customFormat="1" ht="15" customHeight="1">
      <c r="B110" s="330"/>
      <c r="C110" s="305" t="s">
        <v>571</v>
      </c>
      <c r="D110" s="305"/>
      <c r="E110" s="305"/>
      <c r="F110" s="328" t="s">
        <v>558</v>
      </c>
      <c r="G110" s="305"/>
      <c r="H110" s="305" t="s">
        <v>592</v>
      </c>
      <c r="I110" s="305" t="s">
        <v>554</v>
      </c>
      <c r="J110" s="305">
        <v>50</v>
      </c>
      <c r="K110" s="319"/>
    </row>
    <row r="111" s="1" customFormat="1" ht="15" customHeight="1">
      <c r="B111" s="330"/>
      <c r="C111" s="305" t="s">
        <v>579</v>
      </c>
      <c r="D111" s="305"/>
      <c r="E111" s="305"/>
      <c r="F111" s="328" t="s">
        <v>558</v>
      </c>
      <c r="G111" s="305"/>
      <c r="H111" s="305" t="s">
        <v>592</v>
      </c>
      <c r="I111" s="305" t="s">
        <v>554</v>
      </c>
      <c r="J111" s="305">
        <v>50</v>
      </c>
      <c r="K111" s="319"/>
    </row>
    <row r="112" s="1" customFormat="1" ht="15" customHeight="1">
      <c r="B112" s="330"/>
      <c r="C112" s="305" t="s">
        <v>577</v>
      </c>
      <c r="D112" s="305"/>
      <c r="E112" s="305"/>
      <c r="F112" s="328" t="s">
        <v>558</v>
      </c>
      <c r="G112" s="305"/>
      <c r="H112" s="305" t="s">
        <v>592</v>
      </c>
      <c r="I112" s="305" t="s">
        <v>554</v>
      </c>
      <c r="J112" s="305">
        <v>50</v>
      </c>
      <c r="K112" s="319"/>
    </row>
    <row r="113" s="1" customFormat="1" ht="15" customHeight="1">
      <c r="B113" s="330"/>
      <c r="C113" s="305" t="s">
        <v>51</v>
      </c>
      <c r="D113" s="305"/>
      <c r="E113" s="305"/>
      <c r="F113" s="328" t="s">
        <v>552</v>
      </c>
      <c r="G113" s="305"/>
      <c r="H113" s="305" t="s">
        <v>593</v>
      </c>
      <c r="I113" s="305" t="s">
        <v>554</v>
      </c>
      <c r="J113" s="305">
        <v>20</v>
      </c>
      <c r="K113" s="319"/>
    </row>
    <row r="114" s="1" customFormat="1" ht="15" customHeight="1">
      <c r="B114" s="330"/>
      <c r="C114" s="305" t="s">
        <v>594</v>
      </c>
      <c r="D114" s="305"/>
      <c r="E114" s="305"/>
      <c r="F114" s="328" t="s">
        <v>552</v>
      </c>
      <c r="G114" s="305"/>
      <c r="H114" s="305" t="s">
        <v>595</v>
      </c>
      <c r="I114" s="305" t="s">
        <v>554</v>
      </c>
      <c r="J114" s="305">
        <v>120</v>
      </c>
      <c r="K114" s="319"/>
    </row>
    <row r="115" s="1" customFormat="1" ht="15" customHeight="1">
      <c r="B115" s="330"/>
      <c r="C115" s="305" t="s">
        <v>36</v>
      </c>
      <c r="D115" s="305"/>
      <c r="E115" s="305"/>
      <c r="F115" s="328" t="s">
        <v>552</v>
      </c>
      <c r="G115" s="305"/>
      <c r="H115" s="305" t="s">
        <v>596</v>
      </c>
      <c r="I115" s="305" t="s">
        <v>587</v>
      </c>
      <c r="J115" s="305"/>
      <c r="K115" s="319"/>
    </row>
    <row r="116" s="1" customFormat="1" ht="15" customHeight="1">
      <c r="B116" s="330"/>
      <c r="C116" s="305" t="s">
        <v>46</v>
      </c>
      <c r="D116" s="305"/>
      <c r="E116" s="305"/>
      <c r="F116" s="328" t="s">
        <v>552</v>
      </c>
      <c r="G116" s="305"/>
      <c r="H116" s="305" t="s">
        <v>597</v>
      </c>
      <c r="I116" s="305" t="s">
        <v>587</v>
      </c>
      <c r="J116" s="305"/>
      <c r="K116" s="319"/>
    </row>
    <row r="117" s="1" customFormat="1" ht="15" customHeight="1">
      <c r="B117" s="330"/>
      <c r="C117" s="305" t="s">
        <v>55</v>
      </c>
      <c r="D117" s="305"/>
      <c r="E117" s="305"/>
      <c r="F117" s="328" t="s">
        <v>552</v>
      </c>
      <c r="G117" s="305"/>
      <c r="H117" s="305" t="s">
        <v>598</v>
      </c>
      <c r="I117" s="305" t="s">
        <v>599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600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546</v>
      </c>
      <c r="D123" s="320"/>
      <c r="E123" s="320"/>
      <c r="F123" s="320" t="s">
        <v>547</v>
      </c>
      <c r="G123" s="321"/>
      <c r="H123" s="320" t="s">
        <v>52</v>
      </c>
      <c r="I123" s="320" t="s">
        <v>55</v>
      </c>
      <c r="J123" s="320" t="s">
        <v>548</v>
      </c>
      <c r="K123" s="349"/>
    </row>
    <row r="124" s="1" customFormat="1" ht="17.25" customHeight="1">
      <c r="B124" s="348"/>
      <c r="C124" s="322" t="s">
        <v>549</v>
      </c>
      <c r="D124" s="322"/>
      <c r="E124" s="322"/>
      <c r="F124" s="323" t="s">
        <v>550</v>
      </c>
      <c r="G124" s="324"/>
      <c r="H124" s="322"/>
      <c r="I124" s="322"/>
      <c r="J124" s="322" t="s">
        <v>551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555</v>
      </c>
      <c r="D126" s="327"/>
      <c r="E126" s="327"/>
      <c r="F126" s="328" t="s">
        <v>552</v>
      </c>
      <c r="G126" s="305"/>
      <c r="H126" s="305" t="s">
        <v>592</v>
      </c>
      <c r="I126" s="305" t="s">
        <v>554</v>
      </c>
      <c r="J126" s="305">
        <v>120</v>
      </c>
      <c r="K126" s="353"/>
    </row>
    <row r="127" s="1" customFormat="1" ht="15" customHeight="1">
      <c r="B127" s="350"/>
      <c r="C127" s="305" t="s">
        <v>601</v>
      </c>
      <c r="D127" s="305"/>
      <c r="E127" s="305"/>
      <c r="F127" s="328" t="s">
        <v>552</v>
      </c>
      <c r="G127" s="305"/>
      <c r="H127" s="305" t="s">
        <v>602</v>
      </c>
      <c r="I127" s="305" t="s">
        <v>554</v>
      </c>
      <c r="J127" s="305" t="s">
        <v>603</v>
      </c>
      <c r="K127" s="353"/>
    </row>
    <row r="128" s="1" customFormat="1" ht="15" customHeight="1">
      <c r="B128" s="350"/>
      <c r="C128" s="305" t="s">
        <v>83</v>
      </c>
      <c r="D128" s="305"/>
      <c r="E128" s="305"/>
      <c r="F128" s="328" t="s">
        <v>552</v>
      </c>
      <c r="G128" s="305"/>
      <c r="H128" s="305" t="s">
        <v>604</v>
      </c>
      <c r="I128" s="305" t="s">
        <v>554</v>
      </c>
      <c r="J128" s="305" t="s">
        <v>603</v>
      </c>
      <c r="K128" s="353"/>
    </row>
    <row r="129" s="1" customFormat="1" ht="15" customHeight="1">
      <c r="B129" s="350"/>
      <c r="C129" s="305" t="s">
        <v>563</v>
      </c>
      <c r="D129" s="305"/>
      <c r="E129" s="305"/>
      <c r="F129" s="328" t="s">
        <v>558</v>
      </c>
      <c r="G129" s="305"/>
      <c r="H129" s="305" t="s">
        <v>564</v>
      </c>
      <c r="I129" s="305" t="s">
        <v>554</v>
      </c>
      <c r="J129" s="305">
        <v>15</v>
      </c>
      <c r="K129" s="353"/>
    </row>
    <row r="130" s="1" customFormat="1" ht="15" customHeight="1">
      <c r="B130" s="350"/>
      <c r="C130" s="331" t="s">
        <v>565</v>
      </c>
      <c r="D130" s="331"/>
      <c r="E130" s="331"/>
      <c r="F130" s="332" t="s">
        <v>558</v>
      </c>
      <c r="G130" s="331"/>
      <c r="H130" s="331" t="s">
        <v>566</v>
      </c>
      <c r="I130" s="331" t="s">
        <v>554</v>
      </c>
      <c r="J130" s="331">
        <v>15</v>
      </c>
      <c r="K130" s="353"/>
    </row>
    <row r="131" s="1" customFormat="1" ht="15" customHeight="1">
      <c r="B131" s="350"/>
      <c r="C131" s="331" t="s">
        <v>567</v>
      </c>
      <c r="D131" s="331"/>
      <c r="E131" s="331"/>
      <c r="F131" s="332" t="s">
        <v>558</v>
      </c>
      <c r="G131" s="331"/>
      <c r="H131" s="331" t="s">
        <v>568</v>
      </c>
      <c r="I131" s="331" t="s">
        <v>554</v>
      </c>
      <c r="J131" s="331">
        <v>20</v>
      </c>
      <c r="K131" s="353"/>
    </row>
    <row r="132" s="1" customFormat="1" ht="15" customHeight="1">
      <c r="B132" s="350"/>
      <c r="C132" s="331" t="s">
        <v>569</v>
      </c>
      <c r="D132" s="331"/>
      <c r="E132" s="331"/>
      <c r="F132" s="332" t="s">
        <v>558</v>
      </c>
      <c r="G132" s="331"/>
      <c r="H132" s="331" t="s">
        <v>570</v>
      </c>
      <c r="I132" s="331" t="s">
        <v>554</v>
      </c>
      <c r="J132" s="331">
        <v>20</v>
      </c>
      <c r="K132" s="353"/>
    </row>
    <row r="133" s="1" customFormat="1" ht="15" customHeight="1">
      <c r="B133" s="350"/>
      <c r="C133" s="305" t="s">
        <v>557</v>
      </c>
      <c r="D133" s="305"/>
      <c r="E133" s="305"/>
      <c r="F133" s="328" t="s">
        <v>558</v>
      </c>
      <c r="G133" s="305"/>
      <c r="H133" s="305" t="s">
        <v>592</v>
      </c>
      <c r="I133" s="305" t="s">
        <v>554</v>
      </c>
      <c r="J133" s="305">
        <v>50</v>
      </c>
      <c r="K133" s="353"/>
    </row>
    <row r="134" s="1" customFormat="1" ht="15" customHeight="1">
      <c r="B134" s="350"/>
      <c r="C134" s="305" t="s">
        <v>571</v>
      </c>
      <c r="D134" s="305"/>
      <c r="E134" s="305"/>
      <c r="F134" s="328" t="s">
        <v>558</v>
      </c>
      <c r="G134" s="305"/>
      <c r="H134" s="305" t="s">
        <v>592</v>
      </c>
      <c r="I134" s="305" t="s">
        <v>554</v>
      </c>
      <c r="J134" s="305">
        <v>50</v>
      </c>
      <c r="K134" s="353"/>
    </row>
    <row r="135" s="1" customFormat="1" ht="15" customHeight="1">
      <c r="B135" s="350"/>
      <c r="C135" s="305" t="s">
        <v>577</v>
      </c>
      <c r="D135" s="305"/>
      <c r="E135" s="305"/>
      <c r="F135" s="328" t="s">
        <v>558</v>
      </c>
      <c r="G135" s="305"/>
      <c r="H135" s="305" t="s">
        <v>592</v>
      </c>
      <c r="I135" s="305" t="s">
        <v>554</v>
      </c>
      <c r="J135" s="305">
        <v>50</v>
      </c>
      <c r="K135" s="353"/>
    </row>
    <row r="136" s="1" customFormat="1" ht="15" customHeight="1">
      <c r="B136" s="350"/>
      <c r="C136" s="305" t="s">
        <v>579</v>
      </c>
      <c r="D136" s="305"/>
      <c r="E136" s="305"/>
      <c r="F136" s="328" t="s">
        <v>558</v>
      </c>
      <c r="G136" s="305"/>
      <c r="H136" s="305" t="s">
        <v>592</v>
      </c>
      <c r="I136" s="305" t="s">
        <v>554</v>
      </c>
      <c r="J136" s="305">
        <v>50</v>
      </c>
      <c r="K136" s="353"/>
    </row>
    <row r="137" s="1" customFormat="1" ht="15" customHeight="1">
      <c r="B137" s="350"/>
      <c r="C137" s="305" t="s">
        <v>580</v>
      </c>
      <c r="D137" s="305"/>
      <c r="E137" s="305"/>
      <c r="F137" s="328" t="s">
        <v>558</v>
      </c>
      <c r="G137" s="305"/>
      <c r="H137" s="305" t="s">
        <v>605</v>
      </c>
      <c r="I137" s="305" t="s">
        <v>554</v>
      </c>
      <c r="J137" s="305">
        <v>255</v>
      </c>
      <c r="K137" s="353"/>
    </row>
    <row r="138" s="1" customFormat="1" ht="15" customHeight="1">
      <c r="B138" s="350"/>
      <c r="C138" s="305" t="s">
        <v>582</v>
      </c>
      <c r="D138" s="305"/>
      <c r="E138" s="305"/>
      <c r="F138" s="328" t="s">
        <v>552</v>
      </c>
      <c r="G138" s="305"/>
      <c r="H138" s="305" t="s">
        <v>606</v>
      </c>
      <c r="I138" s="305" t="s">
        <v>584</v>
      </c>
      <c r="J138" s="305"/>
      <c r="K138" s="353"/>
    </row>
    <row r="139" s="1" customFormat="1" ht="15" customHeight="1">
      <c r="B139" s="350"/>
      <c r="C139" s="305" t="s">
        <v>585</v>
      </c>
      <c r="D139" s="305"/>
      <c r="E139" s="305"/>
      <c r="F139" s="328" t="s">
        <v>552</v>
      </c>
      <c r="G139" s="305"/>
      <c r="H139" s="305" t="s">
        <v>607</v>
      </c>
      <c r="I139" s="305" t="s">
        <v>587</v>
      </c>
      <c r="J139" s="305"/>
      <c r="K139" s="353"/>
    </row>
    <row r="140" s="1" customFormat="1" ht="15" customHeight="1">
      <c r="B140" s="350"/>
      <c r="C140" s="305" t="s">
        <v>588</v>
      </c>
      <c r="D140" s="305"/>
      <c r="E140" s="305"/>
      <c r="F140" s="328" t="s">
        <v>552</v>
      </c>
      <c r="G140" s="305"/>
      <c r="H140" s="305" t="s">
        <v>588</v>
      </c>
      <c r="I140" s="305" t="s">
        <v>587</v>
      </c>
      <c r="J140" s="305"/>
      <c r="K140" s="353"/>
    </row>
    <row r="141" s="1" customFormat="1" ht="15" customHeight="1">
      <c r="B141" s="350"/>
      <c r="C141" s="305" t="s">
        <v>36</v>
      </c>
      <c r="D141" s="305"/>
      <c r="E141" s="305"/>
      <c r="F141" s="328" t="s">
        <v>552</v>
      </c>
      <c r="G141" s="305"/>
      <c r="H141" s="305" t="s">
        <v>608</v>
      </c>
      <c r="I141" s="305" t="s">
        <v>587</v>
      </c>
      <c r="J141" s="305"/>
      <c r="K141" s="353"/>
    </row>
    <row r="142" s="1" customFormat="1" ht="15" customHeight="1">
      <c r="B142" s="350"/>
      <c r="C142" s="305" t="s">
        <v>609</v>
      </c>
      <c r="D142" s="305"/>
      <c r="E142" s="305"/>
      <c r="F142" s="328" t="s">
        <v>552</v>
      </c>
      <c r="G142" s="305"/>
      <c r="H142" s="305" t="s">
        <v>610</v>
      </c>
      <c r="I142" s="305" t="s">
        <v>587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611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546</v>
      </c>
      <c r="D148" s="320"/>
      <c r="E148" s="320"/>
      <c r="F148" s="320" t="s">
        <v>547</v>
      </c>
      <c r="G148" s="321"/>
      <c r="H148" s="320" t="s">
        <v>52</v>
      </c>
      <c r="I148" s="320" t="s">
        <v>55</v>
      </c>
      <c r="J148" s="320" t="s">
        <v>548</v>
      </c>
      <c r="K148" s="319"/>
    </row>
    <row r="149" s="1" customFormat="1" ht="17.25" customHeight="1">
      <c r="B149" s="317"/>
      <c r="C149" s="322" t="s">
        <v>549</v>
      </c>
      <c r="D149" s="322"/>
      <c r="E149" s="322"/>
      <c r="F149" s="323" t="s">
        <v>550</v>
      </c>
      <c r="G149" s="324"/>
      <c r="H149" s="322"/>
      <c r="I149" s="322"/>
      <c r="J149" s="322" t="s">
        <v>551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555</v>
      </c>
      <c r="D151" s="305"/>
      <c r="E151" s="305"/>
      <c r="F151" s="358" t="s">
        <v>552</v>
      </c>
      <c r="G151" s="305"/>
      <c r="H151" s="357" t="s">
        <v>592</v>
      </c>
      <c r="I151" s="357" t="s">
        <v>554</v>
      </c>
      <c r="J151" s="357">
        <v>120</v>
      </c>
      <c r="K151" s="353"/>
    </row>
    <row r="152" s="1" customFormat="1" ht="15" customHeight="1">
      <c r="B152" s="330"/>
      <c r="C152" s="357" t="s">
        <v>601</v>
      </c>
      <c r="D152" s="305"/>
      <c r="E152" s="305"/>
      <c r="F152" s="358" t="s">
        <v>552</v>
      </c>
      <c r="G152" s="305"/>
      <c r="H152" s="357" t="s">
        <v>612</v>
      </c>
      <c r="I152" s="357" t="s">
        <v>554</v>
      </c>
      <c r="J152" s="357" t="s">
        <v>603</v>
      </c>
      <c r="K152" s="353"/>
    </row>
    <row r="153" s="1" customFormat="1" ht="15" customHeight="1">
      <c r="B153" s="330"/>
      <c r="C153" s="357" t="s">
        <v>83</v>
      </c>
      <c r="D153" s="305"/>
      <c r="E153" s="305"/>
      <c r="F153" s="358" t="s">
        <v>552</v>
      </c>
      <c r="G153" s="305"/>
      <c r="H153" s="357" t="s">
        <v>613</v>
      </c>
      <c r="I153" s="357" t="s">
        <v>554</v>
      </c>
      <c r="J153" s="357" t="s">
        <v>603</v>
      </c>
      <c r="K153" s="353"/>
    </row>
    <row r="154" s="1" customFormat="1" ht="15" customHeight="1">
      <c r="B154" s="330"/>
      <c r="C154" s="357" t="s">
        <v>557</v>
      </c>
      <c r="D154" s="305"/>
      <c r="E154" s="305"/>
      <c r="F154" s="358" t="s">
        <v>558</v>
      </c>
      <c r="G154" s="305"/>
      <c r="H154" s="357" t="s">
        <v>592</v>
      </c>
      <c r="I154" s="357" t="s">
        <v>554</v>
      </c>
      <c r="J154" s="357">
        <v>50</v>
      </c>
      <c r="K154" s="353"/>
    </row>
    <row r="155" s="1" customFormat="1" ht="15" customHeight="1">
      <c r="B155" s="330"/>
      <c r="C155" s="357" t="s">
        <v>560</v>
      </c>
      <c r="D155" s="305"/>
      <c r="E155" s="305"/>
      <c r="F155" s="358" t="s">
        <v>552</v>
      </c>
      <c r="G155" s="305"/>
      <c r="H155" s="357" t="s">
        <v>592</v>
      </c>
      <c r="I155" s="357" t="s">
        <v>562</v>
      </c>
      <c r="J155" s="357"/>
      <c r="K155" s="353"/>
    </row>
    <row r="156" s="1" customFormat="1" ht="15" customHeight="1">
      <c r="B156" s="330"/>
      <c r="C156" s="357" t="s">
        <v>571</v>
      </c>
      <c r="D156" s="305"/>
      <c r="E156" s="305"/>
      <c r="F156" s="358" t="s">
        <v>558</v>
      </c>
      <c r="G156" s="305"/>
      <c r="H156" s="357" t="s">
        <v>592</v>
      </c>
      <c r="I156" s="357" t="s">
        <v>554</v>
      </c>
      <c r="J156" s="357">
        <v>50</v>
      </c>
      <c r="K156" s="353"/>
    </row>
    <row r="157" s="1" customFormat="1" ht="15" customHeight="1">
      <c r="B157" s="330"/>
      <c r="C157" s="357" t="s">
        <v>579</v>
      </c>
      <c r="D157" s="305"/>
      <c r="E157" s="305"/>
      <c r="F157" s="358" t="s">
        <v>558</v>
      </c>
      <c r="G157" s="305"/>
      <c r="H157" s="357" t="s">
        <v>592</v>
      </c>
      <c r="I157" s="357" t="s">
        <v>554</v>
      </c>
      <c r="J157" s="357">
        <v>50</v>
      </c>
      <c r="K157" s="353"/>
    </row>
    <row r="158" s="1" customFormat="1" ht="15" customHeight="1">
      <c r="B158" s="330"/>
      <c r="C158" s="357" t="s">
        <v>577</v>
      </c>
      <c r="D158" s="305"/>
      <c r="E158" s="305"/>
      <c r="F158" s="358" t="s">
        <v>558</v>
      </c>
      <c r="G158" s="305"/>
      <c r="H158" s="357" t="s">
        <v>592</v>
      </c>
      <c r="I158" s="357" t="s">
        <v>554</v>
      </c>
      <c r="J158" s="357">
        <v>50</v>
      </c>
      <c r="K158" s="353"/>
    </row>
    <row r="159" s="1" customFormat="1" ht="15" customHeight="1">
      <c r="B159" s="330"/>
      <c r="C159" s="357" t="s">
        <v>94</v>
      </c>
      <c r="D159" s="305"/>
      <c r="E159" s="305"/>
      <c r="F159" s="358" t="s">
        <v>552</v>
      </c>
      <c r="G159" s="305"/>
      <c r="H159" s="357" t="s">
        <v>614</v>
      </c>
      <c r="I159" s="357" t="s">
        <v>554</v>
      </c>
      <c r="J159" s="357" t="s">
        <v>615</v>
      </c>
      <c r="K159" s="353"/>
    </row>
    <row r="160" s="1" customFormat="1" ht="15" customHeight="1">
      <c r="B160" s="330"/>
      <c r="C160" s="357" t="s">
        <v>616</v>
      </c>
      <c r="D160" s="305"/>
      <c r="E160" s="305"/>
      <c r="F160" s="358" t="s">
        <v>552</v>
      </c>
      <c r="G160" s="305"/>
      <c r="H160" s="357" t="s">
        <v>617</v>
      </c>
      <c r="I160" s="357" t="s">
        <v>587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618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546</v>
      </c>
      <c r="D166" s="320"/>
      <c r="E166" s="320"/>
      <c r="F166" s="320" t="s">
        <v>547</v>
      </c>
      <c r="G166" s="362"/>
      <c r="H166" s="363" t="s">
        <v>52</v>
      </c>
      <c r="I166" s="363" t="s">
        <v>55</v>
      </c>
      <c r="J166" s="320" t="s">
        <v>548</v>
      </c>
      <c r="K166" s="297"/>
    </row>
    <row r="167" s="1" customFormat="1" ht="17.25" customHeight="1">
      <c r="B167" s="298"/>
      <c r="C167" s="322" t="s">
        <v>549</v>
      </c>
      <c r="D167" s="322"/>
      <c r="E167" s="322"/>
      <c r="F167" s="323" t="s">
        <v>550</v>
      </c>
      <c r="G167" s="364"/>
      <c r="H167" s="365"/>
      <c r="I167" s="365"/>
      <c r="J167" s="322" t="s">
        <v>551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555</v>
      </c>
      <c r="D169" s="305"/>
      <c r="E169" s="305"/>
      <c r="F169" s="328" t="s">
        <v>552</v>
      </c>
      <c r="G169" s="305"/>
      <c r="H169" s="305" t="s">
        <v>592</v>
      </c>
      <c r="I169" s="305" t="s">
        <v>554</v>
      </c>
      <c r="J169" s="305">
        <v>120</v>
      </c>
      <c r="K169" s="353"/>
    </row>
    <row r="170" s="1" customFormat="1" ht="15" customHeight="1">
      <c r="B170" s="330"/>
      <c r="C170" s="305" t="s">
        <v>601</v>
      </c>
      <c r="D170" s="305"/>
      <c r="E170" s="305"/>
      <c r="F170" s="328" t="s">
        <v>552</v>
      </c>
      <c r="G170" s="305"/>
      <c r="H170" s="305" t="s">
        <v>602</v>
      </c>
      <c r="I170" s="305" t="s">
        <v>554</v>
      </c>
      <c r="J170" s="305" t="s">
        <v>603</v>
      </c>
      <c r="K170" s="353"/>
    </row>
    <row r="171" s="1" customFormat="1" ht="15" customHeight="1">
      <c r="B171" s="330"/>
      <c r="C171" s="305" t="s">
        <v>83</v>
      </c>
      <c r="D171" s="305"/>
      <c r="E171" s="305"/>
      <c r="F171" s="328" t="s">
        <v>552</v>
      </c>
      <c r="G171" s="305"/>
      <c r="H171" s="305" t="s">
        <v>619</v>
      </c>
      <c r="I171" s="305" t="s">
        <v>554</v>
      </c>
      <c r="J171" s="305" t="s">
        <v>603</v>
      </c>
      <c r="K171" s="353"/>
    </row>
    <row r="172" s="1" customFormat="1" ht="15" customHeight="1">
      <c r="B172" s="330"/>
      <c r="C172" s="305" t="s">
        <v>557</v>
      </c>
      <c r="D172" s="305"/>
      <c r="E172" s="305"/>
      <c r="F172" s="328" t="s">
        <v>558</v>
      </c>
      <c r="G172" s="305"/>
      <c r="H172" s="305" t="s">
        <v>619</v>
      </c>
      <c r="I172" s="305" t="s">
        <v>554</v>
      </c>
      <c r="J172" s="305">
        <v>50</v>
      </c>
      <c r="K172" s="353"/>
    </row>
    <row r="173" s="1" customFormat="1" ht="15" customHeight="1">
      <c r="B173" s="330"/>
      <c r="C173" s="305" t="s">
        <v>560</v>
      </c>
      <c r="D173" s="305"/>
      <c r="E173" s="305"/>
      <c r="F173" s="328" t="s">
        <v>552</v>
      </c>
      <c r="G173" s="305"/>
      <c r="H173" s="305" t="s">
        <v>619</v>
      </c>
      <c r="I173" s="305" t="s">
        <v>562</v>
      </c>
      <c r="J173" s="305"/>
      <c r="K173" s="353"/>
    </row>
    <row r="174" s="1" customFormat="1" ht="15" customHeight="1">
      <c r="B174" s="330"/>
      <c r="C174" s="305" t="s">
        <v>571</v>
      </c>
      <c r="D174" s="305"/>
      <c r="E174" s="305"/>
      <c r="F174" s="328" t="s">
        <v>558</v>
      </c>
      <c r="G174" s="305"/>
      <c r="H174" s="305" t="s">
        <v>619</v>
      </c>
      <c r="I174" s="305" t="s">
        <v>554</v>
      </c>
      <c r="J174" s="305">
        <v>50</v>
      </c>
      <c r="K174" s="353"/>
    </row>
    <row r="175" s="1" customFormat="1" ht="15" customHeight="1">
      <c r="B175" s="330"/>
      <c r="C175" s="305" t="s">
        <v>579</v>
      </c>
      <c r="D175" s="305"/>
      <c r="E175" s="305"/>
      <c r="F175" s="328" t="s">
        <v>558</v>
      </c>
      <c r="G175" s="305"/>
      <c r="H175" s="305" t="s">
        <v>619</v>
      </c>
      <c r="I175" s="305" t="s">
        <v>554</v>
      </c>
      <c r="J175" s="305">
        <v>50</v>
      </c>
      <c r="K175" s="353"/>
    </row>
    <row r="176" s="1" customFormat="1" ht="15" customHeight="1">
      <c r="B176" s="330"/>
      <c r="C176" s="305" t="s">
        <v>577</v>
      </c>
      <c r="D176" s="305"/>
      <c r="E176" s="305"/>
      <c r="F176" s="328" t="s">
        <v>558</v>
      </c>
      <c r="G176" s="305"/>
      <c r="H176" s="305" t="s">
        <v>619</v>
      </c>
      <c r="I176" s="305" t="s">
        <v>554</v>
      </c>
      <c r="J176" s="305">
        <v>50</v>
      </c>
      <c r="K176" s="353"/>
    </row>
    <row r="177" s="1" customFormat="1" ht="15" customHeight="1">
      <c r="B177" s="330"/>
      <c r="C177" s="305" t="s">
        <v>110</v>
      </c>
      <c r="D177" s="305"/>
      <c r="E177" s="305"/>
      <c r="F177" s="328" t="s">
        <v>552</v>
      </c>
      <c r="G177" s="305"/>
      <c r="H177" s="305" t="s">
        <v>620</v>
      </c>
      <c r="I177" s="305" t="s">
        <v>621</v>
      </c>
      <c r="J177" s="305"/>
      <c r="K177" s="353"/>
    </row>
    <row r="178" s="1" customFormat="1" ht="15" customHeight="1">
      <c r="B178" s="330"/>
      <c r="C178" s="305" t="s">
        <v>55</v>
      </c>
      <c r="D178" s="305"/>
      <c r="E178" s="305"/>
      <c r="F178" s="328" t="s">
        <v>552</v>
      </c>
      <c r="G178" s="305"/>
      <c r="H178" s="305" t="s">
        <v>622</v>
      </c>
      <c r="I178" s="305" t="s">
        <v>623</v>
      </c>
      <c r="J178" s="305">
        <v>1</v>
      </c>
      <c r="K178" s="353"/>
    </row>
    <row r="179" s="1" customFormat="1" ht="15" customHeight="1">
      <c r="B179" s="330"/>
      <c r="C179" s="305" t="s">
        <v>51</v>
      </c>
      <c r="D179" s="305"/>
      <c r="E179" s="305"/>
      <c r="F179" s="328" t="s">
        <v>552</v>
      </c>
      <c r="G179" s="305"/>
      <c r="H179" s="305" t="s">
        <v>624</v>
      </c>
      <c r="I179" s="305" t="s">
        <v>554</v>
      </c>
      <c r="J179" s="305">
        <v>20</v>
      </c>
      <c r="K179" s="353"/>
    </row>
    <row r="180" s="1" customFormat="1" ht="15" customHeight="1">
      <c r="B180" s="330"/>
      <c r="C180" s="305" t="s">
        <v>52</v>
      </c>
      <c r="D180" s="305"/>
      <c r="E180" s="305"/>
      <c r="F180" s="328" t="s">
        <v>552</v>
      </c>
      <c r="G180" s="305"/>
      <c r="H180" s="305" t="s">
        <v>625</v>
      </c>
      <c r="I180" s="305" t="s">
        <v>554</v>
      </c>
      <c r="J180" s="305">
        <v>255</v>
      </c>
      <c r="K180" s="353"/>
    </row>
    <row r="181" s="1" customFormat="1" ht="15" customHeight="1">
      <c r="B181" s="330"/>
      <c r="C181" s="305" t="s">
        <v>111</v>
      </c>
      <c r="D181" s="305"/>
      <c r="E181" s="305"/>
      <c r="F181" s="328" t="s">
        <v>552</v>
      </c>
      <c r="G181" s="305"/>
      <c r="H181" s="305" t="s">
        <v>516</v>
      </c>
      <c r="I181" s="305" t="s">
        <v>554</v>
      </c>
      <c r="J181" s="305">
        <v>10</v>
      </c>
      <c r="K181" s="353"/>
    </row>
    <row r="182" s="1" customFormat="1" ht="15" customHeight="1">
      <c r="B182" s="330"/>
      <c r="C182" s="305" t="s">
        <v>112</v>
      </c>
      <c r="D182" s="305"/>
      <c r="E182" s="305"/>
      <c r="F182" s="328" t="s">
        <v>552</v>
      </c>
      <c r="G182" s="305"/>
      <c r="H182" s="305" t="s">
        <v>626</v>
      </c>
      <c r="I182" s="305" t="s">
        <v>587</v>
      </c>
      <c r="J182" s="305"/>
      <c r="K182" s="353"/>
    </row>
    <row r="183" s="1" customFormat="1" ht="15" customHeight="1">
      <c r="B183" s="330"/>
      <c r="C183" s="305" t="s">
        <v>627</v>
      </c>
      <c r="D183" s="305"/>
      <c r="E183" s="305"/>
      <c r="F183" s="328" t="s">
        <v>552</v>
      </c>
      <c r="G183" s="305"/>
      <c r="H183" s="305" t="s">
        <v>628</v>
      </c>
      <c r="I183" s="305" t="s">
        <v>587</v>
      </c>
      <c r="J183" s="305"/>
      <c r="K183" s="353"/>
    </row>
    <row r="184" s="1" customFormat="1" ht="15" customHeight="1">
      <c r="B184" s="330"/>
      <c r="C184" s="305" t="s">
        <v>616</v>
      </c>
      <c r="D184" s="305"/>
      <c r="E184" s="305"/>
      <c r="F184" s="328" t="s">
        <v>552</v>
      </c>
      <c r="G184" s="305"/>
      <c r="H184" s="305" t="s">
        <v>629</v>
      </c>
      <c r="I184" s="305" t="s">
        <v>587</v>
      </c>
      <c r="J184" s="305"/>
      <c r="K184" s="353"/>
    </row>
    <row r="185" s="1" customFormat="1" ht="15" customHeight="1">
      <c r="B185" s="330"/>
      <c r="C185" s="305" t="s">
        <v>114</v>
      </c>
      <c r="D185" s="305"/>
      <c r="E185" s="305"/>
      <c r="F185" s="328" t="s">
        <v>558</v>
      </c>
      <c r="G185" s="305"/>
      <c r="H185" s="305" t="s">
        <v>630</v>
      </c>
      <c r="I185" s="305" t="s">
        <v>554</v>
      </c>
      <c r="J185" s="305">
        <v>50</v>
      </c>
      <c r="K185" s="353"/>
    </row>
    <row r="186" s="1" customFormat="1" ht="15" customHeight="1">
      <c r="B186" s="330"/>
      <c r="C186" s="305" t="s">
        <v>631</v>
      </c>
      <c r="D186" s="305"/>
      <c r="E186" s="305"/>
      <c r="F186" s="328" t="s">
        <v>558</v>
      </c>
      <c r="G186" s="305"/>
      <c r="H186" s="305" t="s">
        <v>632</v>
      </c>
      <c r="I186" s="305" t="s">
        <v>633</v>
      </c>
      <c r="J186" s="305"/>
      <c r="K186" s="353"/>
    </row>
    <row r="187" s="1" customFormat="1" ht="15" customHeight="1">
      <c r="B187" s="330"/>
      <c r="C187" s="305" t="s">
        <v>634</v>
      </c>
      <c r="D187" s="305"/>
      <c r="E187" s="305"/>
      <c r="F187" s="328" t="s">
        <v>558</v>
      </c>
      <c r="G187" s="305"/>
      <c r="H187" s="305" t="s">
        <v>635</v>
      </c>
      <c r="I187" s="305" t="s">
        <v>633</v>
      </c>
      <c r="J187" s="305"/>
      <c r="K187" s="353"/>
    </row>
    <row r="188" s="1" customFormat="1" ht="15" customHeight="1">
      <c r="B188" s="330"/>
      <c r="C188" s="305" t="s">
        <v>636</v>
      </c>
      <c r="D188" s="305"/>
      <c r="E188" s="305"/>
      <c r="F188" s="328" t="s">
        <v>558</v>
      </c>
      <c r="G188" s="305"/>
      <c r="H188" s="305" t="s">
        <v>637</v>
      </c>
      <c r="I188" s="305" t="s">
        <v>633</v>
      </c>
      <c r="J188" s="305"/>
      <c r="K188" s="353"/>
    </row>
    <row r="189" s="1" customFormat="1" ht="15" customHeight="1">
      <c r="B189" s="330"/>
      <c r="C189" s="366" t="s">
        <v>638</v>
      </c>
      <c r="D189" s="305"/>
      <c r="E189" s="305"/>
      <c r="F189" s="328" t="s">
        <v>558</v>
      </c>
      <c r="G189" s="305"/>
      <c r="H189" s="305" t="s">
        <v>639</v>
      </c>
      <c r="I189" s="305" t="s">
        <v>640</v>
      </c>
      <c r="J189" s="367" t="s">
        <v>641</v>
      </c>
      <c r="K189" s="353"/>
    </row>
    <row r="190" s="1" customFormat="1" ht="15" customHeight="1">
      <c r="B190" s="330"/>
      <c r="C190" s="366" t="s">
        <v>40</v>
      </c>
      <c r="D190" s="305"/>
      <c r="E190" s="305"/>
      <c r="F190" s="328" t="s">
        <v>552</v>
      </c>
      <c r="G190" s="305"/>
      <c r="H190" s="302" t="s">
        <v>642</v>
      </c>
      <c r="I190" s="305" t="s">
        <v>643</v>
      </c>
      <c r="J190" s="305"/>
      <c r="K190" s="353"/>
    </row>
    <row r="191" s="1" customFormat="1" ht="15" customHeight="1">
      <c r="B191" s="330"/>
      <c r="C191" s="366" t="s">
        <v>644</v>
      </c>
      <c r="D191" s="305"/>
      <c r="E191" s="305"/>
      <c r="F191" s="328" t="s">
        <v>552</v>
      </c>
      <c r="G191" s="305"/>
      <c r="H191" s="305" t="s">
        <v>645</v>
      </c>
      <c r="I191" s="305" t="s">
        <v>587</v>
      </c>
      <c r="J191" s="305"/>
      <c r="K191" s="353"/>
    </row>
    <row r="192" s="1" customFormat="1" ht="15" customHeight="1">
      <c r="B192" s="330"/>
      <c r="C192" s="366" t="s">
        <v>646</v>
      </c>
      <c r="D192" s="305"/>
      <c r="E192" s="305"/>
      <c r="F192" s="328" t="s">
        <v>552</v>
      </c>
      <c r="G192" s="305"/>
      <c r="H192" s="305" t="s">
        <v>647</v>
      </c>
      <c r="I192" s="305" t="s">
        <v>587</v>
      </c>
      <c r="J192" s="305"/>
      <c r="K192" s="353"/>
    </row>
    <row r="193" s="1" customFormat="1" ht="15" customHeight="1">
      <c r="B193" s="330"/>
      <c r="C193" s="366" t="s">
        <v>648</v>
      </c>
      <c r="D193" s="305"/>
      <c r="E193" s="305"/>
      <c r="F193" s="328" t="s">
        <v>558</v>
      </c>
      <c r="G193" s="305"/>
      <c r="H193" s="305" t="s">
        <v>649</v>
      </c>
      <c r="I193" s="305" t="s">
        <v>587</v>
      </c>
      <c r="J193" s="305"/>
      <c r="K193" s="353"/>
    </row>
    <row r="194" s="1" customFormat="1" ht="15" customHeight="1">
      <c r="B194" s="359"/>
      <c r="C194" s="368"/>
      <c r="D194" s="339"/>
      <c r="E194" s="339"/>
      <c r="F194" s="339"/>
      <c r="G194" s="339"/>
      <c r="H194" s="339"/>
      <c r="I194" s="339"/>
      <c r="J194" s="339"/>
      <c r="K194" s="360"/>
    </row>
    <row r="195" s="1" customFormat="1" ht="18.75" customHeight="1">
      <c r="B195" s="341"/>
      <c r="C195" s="351"/>
      <c r="D195" s="351"/>
      <c r="E195" s="351"/>
      <c r="F195" s="361"/>
      <c r="G195" s="351"/>
      <c r="H195" s="351"/>
      <c r="I195" s="351"/>
      <c r="J195" s="351"/>
      <c r="K195" s="341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s="1" customFormat="1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s="1" customFormat="1" ht="21">
      <c r="B199" s="295"/>
      <c r="C199" s="296" t="s">
        <v>650</v>
      </c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5.5" customHeight="1">
      <c r="B200" s="295"/>
      <c r="C200" s="369" t="s">
        <v>651</v>
      </c>
      <c r="D200" s="369"/>
      <c r="E200" s="369"/>
      <c r="F200" s="369" t="s">
        <v>652</v>
      </c>
      <c r="G200" s="370"/>
      <c r="H200" s="369" t="s">
        <v>653</v>
      </c>
      <c r="I200" s="369"/>
      <c r="J200" s="369"/>
      <c r="K200" s="297"/>
    </row>
    <row r="201" s="1" customFormat="1" ht="5.25" customHeight="1">
      <c r="B201" s="330"/>
      <c r="C201" s="325"/>
      <c r="D201" s="325"/>
      <c r="E201" s="325"/>
      <c r="F201" s="325"/>
      <c r="G201" s="351"/>
      <c r="H201" s="325"/>
      <c r="I201" s="325"/>
      <c r="J201" s="325"/>
      <c r="K201" s="353"/>
    </row>
    <row r="202" s="1" customFormat="1" ht="15" customHeight="1">
      <c r="B202" s="330"/>
      <c r="C202" s="305" t="s">
        <v>643</v>
      </c>
      <c r="D202" s="305"/>
      <c r="E202" s="305"/>
      <c r="F202" s="328" t="s">
        <v>41</v>
      </c>
      <c r="G202" s="305"/>
      <c r="H202" s="305" t="s">
        <v>654</v>
      </c>
      <c r="I202" s="305"/>
      <c r="J202" s="305"/>
      <c r="K202" s="353"/>
    </row>
    <row r="203" s="1" customFormat="1" ht="15" customHeight="1">
      <c r="B203" s="330"/>
      <c r="C203" s="305"/>
      <c r="D203" s="305"/>
      <c r="E203" s="305"/>
      <c r="F203" s="328" t="s">
        <v>42</v>
      </c>
      <c r="G203" s="305"/>
      <c r="H203" s="305" t="s">
        <v>655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45</v>
      </c>
      <c r="G204" s="305"/>
      <c r="H204" s="305" t="s">
        <v>656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43</v>
      </c>
      <c r="G205" s="305"/>
      <c r="H205" s="305" t="s">
        <v>657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44</v>
      </c>
      <c r="G206" s="305"/>
      <c r="H206" s="305" t="s">
        <v>658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/>
      <c r="G207" s="305"/>
      <c r="H207" s="305"/>
      <c r="I207" s="305"/>
      <c r="J207" s="305"/>
      <c r="K207" s="353"/>
    </row>
    <row r="208" s="1" customFormat="1" ht="15" customHeight="1">
      <c r="B208" s="330"/>
      <c r="C208" s="305" t="s">
        <v>599</v>
      </c>
      <c r="D208" s="305"/>
      <c r="E208" s="305"/>
      <c r="F208" s="328" t="s">
        <v>76</v>
      </c>
      <c r="G208" s="305"/>
      <c r="H208" s="305" t="s">
        <v>659</v>
      </c>
      <c r="I208" s="305"/>
      <c r="J208" s="305"/>
      <c r="K208" s="353"/>
    </row>
    <row r="209" s="1" customFormat="1" ht="15" customHeight="1">
      <c r="B209" s="330"/>
      <c r="C209" s="305"/>
      <c r="D209" s="305"/>
      <c r="E209" s="305"/>
      <c r="F209" s="328" t="s">
        <v>495</v>
      </c>
      <c r="G209" s="305"/>
      <c r="H209" s="305" t="s">
        <v>496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493</v>
      </c>
      <c r="G210" s="305"/>
      <c r="H210" s="305" t="s">
        <v>660</v>
      </c>
      <c r="I210" s="305"/>
      <c r="J210" s="305"/>
      <c r="K210" s="353"/>
    </row>
    <row r="211" s="1" customFormat="1" ht="15" customHeight="1">
      <c r="B211" s="371"/>
      <c r="C211" s="305"/>
      <c r="D211" s="305"/>
      <c r="E211" s="305"/>
      <c r="F211" s="328" t="s">
        <v>497</v>
      </c>
      <c r="G211" s="366"/>
      <c r="H211" s="357" t="s">
        <v>498</v>
      </c>
      <c r="I211" s="357"/>
      <c r="J211" s="357"/>
      <c r="K211" s="372"/>
    </row>
    <row r="212" s="1" customFormat="1" ht="15" customHeight="1">
      <c r="B212" s="371"/>
      <c r="C212" s="305"/>
      <c r="D212" s="305"/>
      <c r="E212" s="305"/>
      <c r="F212" s="328" t="s">
        <v>499</v>
      </c>
      <c r="G212" s="366"/>
      <c r="H212" s="357" t="s">
        <v>661</v>
      </c>
      <c r="I212" s="357"/>
      <c r="J212" s="357"/>
      <c r="K212" s="372"/>
    </row>
    <row r="213" s="1" customFormat="1" ht="15" customHeight="1">
      <c r="B213" s="371"/>
      <c r="C213" s="305"/>
      <c r="D213" s="305"/>
      <c r="E213" s="305"/>
      <c r="F213" s="328"/>
      <c r="G213" s="366"/>
      <c r="H213" s="357"/>
      <c r="I213" s="357"/>
      <c r="J213" s="357"/>
      <c r="K213" s="372"/>
    </row>
    <row r="214" s="1" customFormat="1" ht="15" customHeight="1">
      <c r="B214" s="371"/>
      <c r="C214" s="305" t="s">
        <v>623</v>
      </c>
      <c r="D214" s="305"/>
      <c r="E214" s="305"/>
      <c r="F214" s="328">
        <v>1</v>
      </c>
      <c r="G214" s="366"/>
      <c r="H214" s="357" t="s">
        <v>662</v>
      </c>
      <c r="I214" s="357"/>
      <c r="J214" s="357"/>
      <c r="K214" s="372"/>
    </row>
    <row r="215" s="1" customFormat="1" ht="15" customHeight="1">
      <c r="B215" s="371"/>
      <c r="C215" s="305"/>
      <c r="D215" s="305"/>
      <c r="E215" s="305"/>
      <c r="F215" s="328">
        <v>2</v>
      </c>
      <c r="G215" s="366"/>
      <c r="H215" s="357" t="s">
        <v>663</v>
      </c>
      <c r="I215" s="357"/>
      <c r="J215" s="357"/>
      <c r="K215" s="372"/>
    </row>
    <row r="216" s="1" customFormat="1" ht="15" customHeight="1">
      <c r="B216" s="371"/>
      <c r="C216" s="305"/>
      <c r="D216" s="305"/>
      <c r="E216" s="305"/>
      <c r="F216" s="328">
        <v>3</v>
      </c>
      <c r="G216" s="366"/>
      <c r="H216" s="357" t="s">
        <v>664</v>
      </c>
      <c r="I216" s="357"/>
      <c r="J216" s="357"/>
      <c r="K216" s="372"/>
    </row>
    <row r="217" s="1" customFormat="1" ht="15" customHeight="1">
      <c r="B217" s="371"/>
      <c r="C217" s="305"/>
      <c r="D217" s="305"/>
      <c r="E217" s="305"/>
      <c r="F217" s="328">
        <v>4</v>
      </c>
      <c r="G217" s="366"/>
      <c r="H217" s="357" t="s">
        <v>665</v>
      </c>
      <c r="I217" s="357"/>
      <c r="J217" s="357"/>
      <c r="K217" s="372"/>
    </row>
    <row r="218" s="1" customFormat="1" ht="12.75" customHeight="1">
      <c r="B218" s="373"/>
      <c r="C218" s="374"/>
      <c r="D218" s="374"/>
      <c r="E218" s="374"/>
      <c r="F218" s="374"/>
      <c r="G218" s="374"/>
      <c r="H218" s="374"/>
      <c r="I218" s="374"/>
      <c r="J218" s="374"/>
      <c r="K218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Vyskala</dc:creator>
  <cp:lastModifiedBy>Miroslav Vyskala</cp:lastModifiedBy>
  <dcterms:created xsi:type="dcterms:W3CDTF">2023-03-02T10:03:21Z</dcterms:created>
  <dcterms:modified xsi:type="dcterms:W3CDTF">2023-03-02T10:03:27Z</dcterms:modified>
</cp:coreProperties>
</file>