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\"/>
    </mc:Choice>
  </mc:AlternateContent>
  <bookViews>
    <workbookView xWindow="0" yWindow="0" windowWidth="0" windowHeight="0"/>
  </bookViews>
  <sheets>
    <sheet name="Rekapitulace stavby" sheetId="1" r:id="rId1"/>
    <sheet name="SO 101 - Společný prostor..." sheetId="2" r:id="rId2"/>
    <sheet name="SO 102 - Společný prostor..." sheetId="3" r:id="rId3"/>
    <sheet name="SO 103 - Nástupiště a cho..." sheetId="4" r:id="rId4"/>
    <sheet name="SO 104 - Autobusový záliv" sheetId="5" r:id="rId5"/>
    <sheet name="SO 105 - Podélné parkovac..." sheetId="6" r:id="rId6"/>
    <sheet name="SO 106 - Společný prostor..." sheetId="7" r:id="rId7"/>
    <sheet name="VRN - Vedlejší rozpočtové..." sheetId="8" r:id="rId8"/>
    <sheet name="Pokyny pro vyplnění" sheetId="9" r:id="rId9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'SO 101 - Společný prostor...'!$C$91:$K$355</definedName>
    <definedName name="_xlnm.Print_Area" localSheetId="1">'SO 101 - Společný prostor...'!$C$4:$J$41,'SO 101 - Společný prostor...'!$C$47:$J$71,'SO 101 - Společný prostor...'!$C$77:$K$355</definedName>
    <definedName name="_xlnm.Print_Titles" localSheetId="1">'SO 101 - Společný prostor...'!$91:$91</definedName>
    <definedName name="_xlnm._FilterDatabase" localSheetId="2" hidden="1">'SO 102 - Společný prostor...'!$C$90:$K$181</definedName>
    <definedName name="_xlnm.Print_Area" localSheetId="2">'SO 102 - Společný prostor...'!$C$4:$J$41,'SO 102 - Společný prostor...'!$C$47:$J$70,'SO 102 - Společný prostor...'!$C$76:$K$181</definedName>
    <definedName name="_xlnm.Print_Titles" localSheetId="2">'SO 102 - Společný prostor...'!$90:$90</definedName>
    <definedName name="_xlnm._FilterDatabase" localSheetId="3" hidden="1">'SO 103 - Nástupiště a cho...'!$C$91:$K$241</definedName>
    <definedName name="_xlnm.Print_Area" localSheetId="3">'SO 103 - Nástupiště a cho...'!$C$4:$J$41,'SO 103 - Nástupiště a cho...'!$C$47:$J$71,'SO 103 - Nástupiště a cho...'!$C$77:$K$241</definedName>
    <definedName name="_xlnm.Print_Titles" localSheetId="3">'SO 103 - Nástupiště a cho...'!$91:$91</definedName>
    <definedName name="_xlnm._FilterDatabase" localSheetId="4" hidden="1">'SO 104 - Autobusový záliv'!$C$92:$K$344</definedName>
    <definedName name="_xlnm.Print_Area" localSheetId="4">'SO 104 - Autobusový záliv'!$C$4:$J$41,'SO 104 - Autobusový záliv'!$C$47:$J$72,'SO 104 - Autobusový záliv'!$C$78:$K$344</definedName>
    <definedName name="_xlnm.Print_Titles" localSheetId="4">'SO 104 - Autobusový záliv'!$92:$92</definedName>
    <definedName name="_xlnm._FilterDatabase" localSheetId="5" hidden="1">'SO 105 - Podélné parkovac...'!$C$92:$K$364</definedName>
    <definedName name="_xlnm.Print_Area" localSheetId="5">'SO 105 - Podélné parkovac...'!$C$4:$J$41,'SO 105 - Podélné parkovac...'!$C$47:$J$72,'SO 105 - Podélné parkovac...'!$C$78:$K$364</definedName>
    <definedName name="_xlnm.Print_Titles" localSheetId="5">'SO 105 - Podélné parkovac...'!$92:$92</definedName>
    <definedName name="_xlnm._FilterDatabase" localSheetId="6" hidden="1">'SO 106 - Společný prostor...'!$C$90:$K$176</definedName>
    <definedName name="_xlnm.Print_Area" localSheetId="6">'SO 106 - Společný prostor...'!$C$4:$J$41,'SO 106 - Společný prostor...'!$C$47:$J$70,'SO 106 - Společný prostor...'!$C$76:$K$176</definedName>
    <definedName name="_xlnm.Print_Titles" localSheetId="6">'SO 106 - Společný prostor...'!$90:$90</definedName>
    <definedName name="_xlnm._FilterDatabase" localSheetId="7" hidden="1">'VRN - Vedlejší rozpočtové...'!$C$87:$K$107</definedName>
    <definedName name="_xlnm.Print_Area" localSheetId="7">'VRN - Vedlejší rozpočtové...'!$C$4:$J$41,'VRN - Vedlejší rozpočtové...'!$C$47:$J$67,'VRN - Vedlejší rozpočtové...'!$C$73:$K$107</definedName>
    <definedName name="_xlnm.Print_Titles" localSheetId="7">'VRN - Vedlejší rozpočtové...'!$87:$87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9"/>
  <c r="J38"/>
  <c i="1" r="AY68"/>
  <c i="8" r="J37"/>
  <c i="1" r="AX68"/>
  <c i="8" r="BI106"/>
  <c r="BH106"/>
  <c r="BG106"/>
  <c r="BF106"/>
  <c r="T106"/>
  <c r="T105"/>
  <c r="R106"/>
  <c r="R105"/>
  <c r="P106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7" r="J39"/>
  <c r="J38"/>
  <c i="1" r="AY66"/>
  <c i="7" r="J37"/>
  <c i="1" r="AX66"/>
  <c i="7"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6" r="J39"/>
  <c r="J38"/>
  <c i="1" r="AY64"/>
  <c i="6" r="J37"/>
  <c i="1" r="AX64"/>
  <c i="6" r="BI363"/>
  <c r="BH363"/>
  <c r="BG363"/>
  <c r="BF363"/>
  <c r="T363"/>
  <c r="T362"/>
  <c r="R363"/>
  <c r="R362"/>
  <c r="P363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47"/>
  <c r="BH347"/>
  <c r="BG347"/>
  <c r="BF347"/>
  <c r="T347"/>
  <c r="R347"/>
  <c r="P347"/>
  <c r="BI324"/>
  <c r="BH324"/>
  <c r="BG324"/>
  <c r="BF324"/>
  <c r="T324"/>
  <c r="R324"/>
  <c r="P324"/>
  <c r="BI320"/>
  <c r="BH320"/>
  <c r="BG320"/>
  <c r="BF320"/>
  <c r="T320"/>
  <c r="R320"/>
  <c r="P320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81"/>
  <c i="5" r="J39"/>
  <c r="J38"/>
  <c i="1" r="AY62"/>
  <c i="5" r="J37"/>
  <c i="1" r="AX62"/>
  <c i="5" r="BI343"/>
  <c r="BH343"/>
  <c r="BG343"/>
  <c r="BF343"/>
  <c r="T343"/>
  <c r="T342"/>
  <c r="R343"/>
  <c r="R342"/>
  <c r="P343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27"/>
  <c r="BH327"/>
  <c r="BG327"/>
  <c r="BF327"/>
  <c r="T327"/>
  <c r="R327"/>
  <c r="P32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99"/>
  <c r="BH99"/>
  <c r="BG99"/>
  <c r="BF99"/>
  <c r="T99"/>
  <c r="R99"/>
  <c r="P99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56"/>
  <c r="E7"/>
  <c r="E81"/>
  <c i="4" r="J39"/>
  <c r="J38"/>
  <c i="1" r="AY60"/>
  <c i="4" r="J37"/>
  <c i="1" r="AX60"/>
  <c i="4" r="BI240"/>
  <c r="BH240"/>
  <c r="BG240"/>
  <c r="BF240"/>
  <c r="T240"/>
  <c r="T239"/>
  <c r="R240"/>
  <c r="R239"/>
  <c r="P240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05"/>
  <c r="BH205"/>
  <c r="BG205"/>
  <c r="BF205"/>
  <c r="T205"/>
  <c r="R205"/>
  <c r="P205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53"/>
  <c r="BH153"/>
  <c r="BG153"/>
  <c r="BF153"/>
  <c r="T153"/>
  <c r="R153"/>
  <c r="P153"/>
  <c r="BI148"/>
  <c r="BH148"/>
  <c r="BG148"/>
  <c r="BF148"/>
  <c r="T148"/>
  <c r="R148"/>
  <c r="P148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59"/>
  <c r="J19"/>
  <c r="J14"/>
  <c r="J86"/>
  <c r="E7"/>
  <c r="E80"/>
  <c i="3" r="J145"/>
  <c r="J39"/>
  <c r="J38"/>
  <c i="1" r="AY58"/>
  <c i="3" r="J37"/>
  <c i="1" r="AX58"/>
  <c i="3"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4"/>
  <c r="BH164"/>
  <c r="BG164"/>
  <c r="BF164"/>
  <c r="T164"/>
  <c r="R164"/>
  <c r="P164"/>
  <c r="BI151"/>
  <c r="BH151"/>
  <c r="BG151"/>
  <c r="BF151"/>
  <c r="T151"/>
  <c r="R151"/>
  <c r="P151"/>
  <c r="BI147"/>
  <c r="BH147"/>
  <c r="BG147"/>
  <c r="BF147"/>
  <c r="T147"/>
  <c r="T146"/>
  <c r="R147"/>
  <c r="R146"/>
  <c r="P147"/>
  <c r="P146"/>
  <c r="J66"/>
  <c r="BI139"/>
  <c r="BH139"/>
  <c r="BG139"/>
  <c r="BF139"/>
  <c r="T139"/>
  <c r="R139"/>
  <c r="P139"/>
  <c r="BI133"/>
  <c r="BH133"/>
  <c r="BG133"/>
  <c r="BF133"/>
  <c r="T133"/>
  <c r="R133"/>
  <c r="P133"/>
  <c r="BI127"/>
  <c r="BH127"/>
  <c r="BG127"/>
  <c r="BF127"/>
  <c r="T127"/>
  <c r="R127"/>
  <c r="P127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2" r="J39"/>
  <c r="J38"/>
  <c i="1" r="AY56"/>
  <c i="2" r="J37"/>
  <c i="1" r="AX56"/>
  <c i="2" r="BI354"/>
  <c r="BH354"/>
  <c r="BG354"/>
  <c r="BF354"/>
  <c r="T354"/>
  <c r="T353"/>
  <c r="R354"/>
  <c r="R353"/>
  <c r="P354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38"/>
  <c r="BH338"/>
  <c r="BG338"/>
  <c r="BF338"/>
  <c r="T338"/>
  <c r="R338"/>
  <c r="P338"/>
  <c r="BI313"/>
  <c r="BH313"/>
  <c r="BG313"/>
  <c r="BF313"/>
  <c r="T313"/>
  <c r="R313"/>
  <c r="P313"/>
  <c r="BI309"/>
  <c r="BH309"/>
  <c r="BG309"/>
  <c r="BF309"/>
  <c r="T309"/>
  <c r="R309"/>
  <c r="P309"/>
  <c r="BI303"/>
  <c r="BH303"/>
  <c r="BG303"/>
  <c r="BF303"/>
  <c r="T303"/>
  <c r="R303"/>
  <c r="P303"/>
  <c r="BI297"/>
  <c r="BH297"/>
  <c r="BG297"/>
  <c r="BF297"/>
  <c r="T297"/>
  <c r="R297"/>
  <c r="P297"/>
  <c r="BI287"/>
  <c r="BH287"/>
  <c r="BG287"/>
  <c r="BF287"/>
  <c r="T287"/>
  <c r="R287"/>
  <c r="P287"/>
  <c r="BI281"/>
  <c r="BH281"/>
  <c r="BG281"/>
  <c r="BF281"/>
  <c r="T281"/>
  <c r="R281"/>
  <c r="P281"/>
  <c r="BI275"/>
  <c r="BH275"/>
  <c r="BG275"/>
  <c r="BF275"/>
  <c r="T275"/>
  <c r="R275"/>
  <c r="P275"/>
  <c r="BI266"/>
  <c r="BH266"/>
  <c r="BG266"/>
  <c r="BF266"/>
  <c r="T266"/>
  <c r="R266"/>
  <c r="P266"/>
  <c r="BI260"/>
  <c r="BH260"/>
  <c r="BG260"/>
  <c r="BF260"/>
  <c r="T260"/>
  <c r="R260"/>
  <c r="P260"/>
  <c r="BI254"/>
  <c r="BH254"/>
  <c r="BG254"/>
  <c r="BF254"/>
  <c r="T254"/>
  <c r="R254"/>
  <c r="P254"/>
  <c r="BI251"/>
  <c r="BH251"/>
  <c r="BG251"/>
  <c r="BF251"/>
  <c r="T251"/>
  <c r="R251"/>
  <c r="P251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73"/>
  <c r="BH173"/>
  <c r="BG173"/>
  <c r="BF173"/>
  <c r="T173"/>
  <c r="R173"/>
  <c r="P173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3"/>
  <c r="BH143"/>
  <c r="BG143"/>
  <c r="BF143"/>
  <c r="T143"/>
  <c r="R143"/>
  <c r="P143"/>
  <c r="BI136"/>
  <c r="BH136"/>
  <c r="BG136"/>
  <c r="BF136"/>
  <c r="T136"/>
  <c r="R136"/>
  <c r="P136"/>
  <c r="BI127"/>
  <c r="BH127"/>
  <c r="BG127"/>
  <c r="BF127"/>
  <c r="T127"/>
  <c r="R127"/>
  <c r="P127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86"/>
  <c r="E7"/>
  <c r="E50"/>
  <c i="1" r="L50"/>
  <c r="AM50"/>
  <c r="AM49"/>
  <c r="L49"/>
  <c r="AM47"/>
  <c r="L47"/>
  <c r="L45"/>
  <c r="L44"/>
  <c i="7" r="J175"/>
  <c r="BK168"/>
  <c r="J144"/>
  <c r="J141"/>
  <c r="BK134"/>
  <c r="J131"/>
  <c r="J127"/>
  <c r="BK118"/>
  <c i="6" r="BK363"/>
  <c r="BK359"/>
  <c r="J356"/>
  <c r="J314"/>
  <c r="BK311"/>
  <c r="J308"/>
  <c r="J297"/>
  <c r="BK289"/>
  <c r="BK277"/>
  <c r="BK271"/>
  <c r="BK248"/>
  <c r="J241"/>
  <c r="BK235"/>
  <c r="J228"/>
  <c r="J225"/>
  <c r="J208"/>
  <c r="BK188"/>
  <c r="J159"/>
  <c r="J153"/>
  <c r="J138"/>
  <c r="BK124"/>
  <c r="BK99"/>
  <c i="5" r="BK336"/>
  <c r="BK327"/>
  <c r="J289"/>
  <c r="J283"/>
  <c r="J277"/>
  <c r="J266"/>
  <c r="BK248"/>
  <c r="BK242"/>
  <c r="BK226"/>
  <c r="BK184"/>
  <c r="BK171"/>
  <c r="BK165"/>
  <c r="J148"/>
  <c r="J131"/>
  <c r="J121"/>
  <c r="J107"/>
  <c r="J104"/>
  <c i="4" r="BK205"/>
  <c r="BK199"/>
  <c r="J195"/>
  <c r="BK182"/>
  <c r="BK175"/>
  <c r="BK172"/>
  <c r="J157"/>
  <c r="J142"/>
  <c r="J136"/>
  <c r="J122"/>
  <c r="J98"/>
  <c r="J95"/>
  <c i="3" r="BK176"/>
  <c r="J100"/>
  <c i="2" r="BK354"/>
  <c r="J313"/>
  <c r="J281"/>
  <c r="J275"/>
  <c r="J260"/>
  <c r="J251"/>
  <c r="J219"/>
  <c r="J197"/>
  <c r="BK185"/>
  <c r="BK168"/>
  <c r="J162"/>
  <c r="J153"/>
  <c r="J143"/>
  <c r="BK122"/>
  <c r="J101"/>
  <c i="1" r="AS55"/>
  <c i="8" r="J99"/>
  <c r="BK96"/>
  <c r="J94"/>
  <c r="BK90"/>
  <c i="7" r="BK175"/>
  <c r="J168"/>
  <c r="J153"/>
  <c r="BK147"/>
  <c r="BK137"/>
  <c r="J134"/>
  <c r="BK127"/>
  <c r="J121"/>
  <c r="J103"/>
  <c r="J100"/>
  <c r="J94"/>
  <c i="6" r="BK353"/>
  <c r="J324"/>
  <c r="J311"/>
  <c r="BK308"/>
  <c r="J300"/>
  <c r="BK292"/>
  <c r="J286"/>
  <c r="BK274"/>
  <c r="J267"/>
  <c r="BK259"/>
  <c r="J254"/>
  <c r="J251"/>
  <c r="BK245"/>
  <c r="J238"/>
  <c r="J222"/>
  <c r="J219"/>
  <c r="BK208"/>
  <c r="J202"/>
  <c r="J195"/>
  <c r="J188"/>
  <c r="BK176"/>
  <c r="J173"/>
  <c r="BK156"/>
  <c r="BK143"/>
  <c r="BK127"/>
  <c r="J114"/>
  <c r="J105"/>
  <c r="J99"/>
  <c r="J96"/>
  <c i="5" r="J339"/>
  <c r="BK333"/>
  <c r="J299"/>
  <c r="J286"/>
  <c r="J280"/>
  <c r="BK272"/>
  <c r="BK269"/>
  <c r="J263"/>
  <c r="BK254"/>
  <c r="J251"/>
  <c r="BK245"/>
  <c r="J239"/>
  <c r="J236"/>
  <c r="BK230"/>
  <c r="BK223"/>
  <c r="J217"/>
  <c r="BK210"/>
  <c r="BK207"/>
  <c r="J200"/>
  <c r="J197"/>
  <c r="J191"/>
  <c r="BK181"/>
  <c r="BK174"/>
  <c r="J171"/>
  <c r="J165"/>
  <c r="J151"/>
  <c r="BK145"/>
  <c r="BK139"/>
  <c r="BK124"/>
  <c r="BK121"/>
  <c r="BK116"/>
  <c r="BK99"/>
  <c r="BK96"/>
  <c i="4" r="J236"/>
  <c r="BK230"/>
  <c r="J199"/>
  <c r="J197"/>
  <c r="J191"/>
  <c r="J182"/>
  <c r="J179"/>
  <c r="J172"/>
  <c r="BK164"/>
  <c r="BK157"/>
  <c r="J153"/>
  <c r="BK122"/>
  <c r="BK116"/>
  <c r="BK110"/>
  <c r="J104"/>
  <c r="BK101"/>
  <c r="BK95"/>
  <c i="3" r="J176"/>
  <c r="BK170"/>
  <c r="BK164"/>
  <c r="J147"/>
  <c r="J133"/>
  <c r="J127"/>
  <c r="BK112"/>
  <c r="J106"/>
  <c r="BK97"/>
  <c i="2" r="J354"/>
  <c r="BK347"/>
  <c r="BK313"/>
  <c r="BK309"/>
  <c r="BK297"/>
  <c r="BK281"/>
  <c r="J266"/>
  <c r="BK254"/>
  <c r="J246"/>
  <c r="BK243"/>
  <c r="J240"/>
  <c r="BK234"/>
  <c r="BK219"/>
  <c r="BK213"/>
  <c r="J209"/>
  <c r="BK197"/>
  <c r="BK191"/>
  <c r="BK173"/>
  <c r="BK143"/>
  <c r="J122"/>
  <c r="BK116"/>
  <c r="BK110"/>
  <c r="J95"/>
  <c i="1" r="AS65"/>
  <c i="8" r="J101"/>
  <c r="BK99"/>
  <c r="BK94"/>
  <c i="7" r="J171"/>
  <c r="J147"/>
  <c r="BK144"/>
  <c r="BK121"/>
  <c r="BK100"/>
  <c r="J97"/>
  <c r="BK94"/>
  <c i="6" r="J359"/>
  <c r="J353"/>
  <c r="J347"/>
  <c r="BK300"/>
  <c r="BK286"/>
  <c r="J277"/>
  <c r="BK267"/>
  <c r="BK241"/>
  <c r="BK222"/>
  <c r="BK219"/>
  <c r="BK214"/>
  <c r="J205"/>
  <c r="BK195"/>
  <c r="BK185"/>
  <c i="3" r="J115"/>
  <c r="J103"/>
  <c i="2" r="BK350"/>
  <c r="BK344"/>
  <c r="J287"/>
  <c r="J243"/>
  <c r="BK237"/>
  <c r="BK231"/>
  <c r="BK226"/>
  <c r="J213"/>
  <c r="BK136"/>
  <c r="J116"/>
  <c r="J107"/>
  <c i="1" r="AS61"/>
  <c i="6" r="BK173"/>
  <c r="BK159"/>
  <c r="BK153"/>
  <c r="BK119"/>
  <c r="BK114"/>
  <c r="BK105"/>
  <c i="5" r="J343"/>
  <c r="BK299"/>
  <c r="BK289"/>
  <c r="J257"/>
  <c r="J220"/>
  <c r="J213"/>
  <c r="BK203"/>
  <c r="J194"/>
  <c r="BK191"/>
  <c r="BK177"/>
  <c r="J159"/>
  <c r="J134"/>
  <c r="BK131"/>
  <c r="BK104"/>
  <c i="4" r="J240"/>
  <c r="J230"/>
  <c r="J164"/>
  <c r="BK153"/>
  <c r="BK142"/>
  <c r="J113"/>
  <c r="BK107"/>
  <c r="J101"/>
  <c i="3" r="BK151"/>
  <c r="BK147"/>
  <c r="BK133"/>
  <c r="BK118"/>
  <c r="BK115"/>
  <c i="6" r="BK320"/>
  <c r="J303"/>
  <c r="J292"/>
  <c r="J280"/>
  <c r="BK264"/>
  <c r="BK254"/>
  <c r="BK251"/>
  <c r="BK232"/>
  <c r="BK225"/>
  <c r="J211"/>
  <c r="J199"/>
  <c r="J182"/>
  <c r="J176"/>
  <c r="J146"/>
  <c r="J127"/>
  <c r="J119"/>
  <c i="5" r="BK339"/>
  <c r="J333"/>
  <c r="J303"/>
  <c r="BK286"/>
  <c r="BK280"/>
  <c r="J269"/>
  <c r="BK263"/>
  <c r="J245"/>
  <c r="BK236"/>
  <c r="J233"/>
  <c r="J230"/>
  <c r="J223"/>
  <c r="J181"/>
  <c r="BK168"/>
  <c r="BK151"/>
  <c r="J145"/>
  <c r="J124"/>
  <c r="J110"/>
  <c i="4" r="BK233"/>
  <c r="BK197"/>
  <c r="BK191"/>
  <c r="BK185"/>
  <c r="BK169"/>
  <c r="BK148"/>
  <c r="J139"/>
  <c r="BK130"/>
  <c r="J125"/>
  <c r="BK119"/>
  <c i="3" r="J180"/>
  <c r="J118"/>
  <c r="J97"/>
  <c i="2" r="J338"/>
  <c r="J309"/>
  <c r="J303"/>
  <c r="BK266"/>
  <c r="J254"/>
  <c r="J223"/>
  <c r="BK203"/>
  <c r="J191"/>
  <c r="BK179"/>
  <c r="J173"/>
  <c r="BK156"/>
  <c r="J150"/>
  <c r="J136"/>
  <c r="BK107"/>
  <c r="BK95"/>
  <c i="1" r="AS57"/>
  <c i="8" r="BK106"/>
  <c r="J96"/>
  <c r="BK92"/>
  <c r="J90"/>
  <c i="7" r="BK171"/>
  <c r="BK163"/>
  <c r="BK153"/>
  <c r="BK141"/>
  <c r="J137"/>
  <c r="BK131"/>
  <c r="J124"/>
  <c r="J118"/>
  <c r="BK111"/>
  <c r="BK108"/>
  <c r="BK97"/>
  <c i="6" r="J363"/>
  <c r="BK356"/>
  <c r="BK347"/>
  <c r="J320"/>
  <c r="BK303"/>
  <c r="J289"/>
  <c r="BK283"/>
  <c r="BK280"/>
  <c r="J271"/>
  <c r="J264"/>
  <c r="J259"/>
  <c r="J248"/>
  <c r="J235"/>
  <c r="J232"/>
  <c r="BK228"/>
  <c r="J214"/>
  <c r="BK205"/>
  <c r="BK199"/>
  <c r="J192"/>
  <c r="J185"/>
  <c r="BK182"/>
  <c r="BK179"/>
  <c r="BK167"/>
  <c r="BK146"/>
  <c r="BK138"/>
  <c r="J124"/>
  <c r="BK108"/>
  <c r="BK102"/>
  <c r="BK96"/>
  <c i="5" r="BK343"/>
  <c r="J336"/>
  <c r="J327"/>
  <c r="J295"/>
  <c r="BK283"/>
  <c r="BK277"/>
  <c r="BK266"/>
  <c r="BK257"/>
  <c r="J254"/>
  <c r="J248"/>
  <c r="J242"/>
  <c r="BK239"/>
  <c r="BK233"/>
  <c r="J226"/>
  <c r="BK220"/>
  <c r="BK213"/>
  <c r="J210"/>
  <c r="J203"/>
  <c r="BK200"/>
  <c r="BK194"/>
  <c r="J188"/>
  <c r="J177"/>
  <c r="J168"/>
  <c r="BK159"/>
  <c r="BK148"/>
  <c r="BK134"/>
  <c r="BK110"/>
  <c r="BK107"/>
  <c r="J99"/>
  <c i="4" r="BK240"/>
  <c r="J233"/>
  <c r="J224"/>
  <c r="BK195"/>
  <c r="BK188"/>
  <c r="J185"/>
  <c r="BK179"/>
  <c r="J175"/>
  <c r="J169"/>
  <c r="BK161"/>
  <c r="BK139"/>
  <c r="BK136"/>
  <c r="J130"/>
  <c r="J119"/>
  <c r="BK113"/>
  <c r="J107"/>
  <c r="BK98"/>
  <c i="3" r="BK180"/>
  <c r="BK173"/>
  <c r="J173"/>
  <c r="J170"/>
  <c r="J151"/>
  <c r="J139"/>
  <c r="BK121"/>
  <c r="BK106"/>
  <c r="BK103"/>
  <c r="BK100"/>
  <c r="J94"/>
  <c i="2" r="J350"/>
  <c r="J344"/>
  <c r="BK303"/>
  <c r="J297"/>
  <c r="BK287"/>
  <c r="BK275"/>
  <c r="BK260"/>
  <c r="BK251"/>
  <c r="J237"/>
  <c r="J231"/>
  <c r="J226"/>
  <c r="BK223"/>
  <c r="BK216"/>
  <c r="BK209"/>
  <c r="J203"/>
  <c r="J179"/>
  <c r="J168"/>
  <c r="BK162"/>
  <c r="J156"/>
  <c r="BK153"/>
  <c r="BK150"/>
  <c r="BK127"/>
  <c r="BK101"/>
  <c i="1" r="AS67"/>
  <c r="AS59"/>
  <c i="8" r="J106"/>
  <c r="J103"/>
  <c r="BK101"/>
  <c r="J92"/>
  <c i="7" r="J163"/>
  <c r="BK124"/>
  <c r="J111"/>
  <c r="J108"/>
  <c r="BK103"/>
  <c i="6" r="BK324"/>
  <c r="BK314"/>
  <c r="BK297"/>
  <c r="J283"/>
  <c r="J274"/>
  <c r="J245"/>
  <c r="BK238"/>
  <c r="BK211"/>
  <c r="BK202"/>
  <c r="BK192"/>
  <c r="J179"/>
  <c i="3" r="J112"/>
  <c r="BK94"/>
  <c i="2" r="J347"/>
  <c r="BK338"/>
  <c r="BK246"/>
  <c r="BK240"/>
  <c r="J234"/>
  <c r="J216"/>
  <c r="J185"/>
  <c r="J127"/>
  <c r="J110"/>
  <c i="1" r="AS63"/>
  <c i="8" r="BK103"/>
  <c i="6" r="J167"/>
  <c r="J156"/>
  <c r="J143"/>
  <c r="J108"/>
  <c r="J102"/>
  <c i="5" r="BK303"/>
  <c r="BK295"/>
  <c r="J272"/>
  <c r="BK251"/>
  <c r="BK217"/>
  <c r="J207"/>
  <c r="BK197"/>
  <c r="BK188"/>
  <c r="J184"/>
  <c r="J174"/>
  <c r="J139"/>
  <c r="J116"/>
  <c r="J96"/>
  <c i="4" r="BK236"/>
  <c r="BK224"/>
  <c r="J205"/>
  <c r="J188"/>
  <c r="J161"/>
  <c r="J148"/>
  <c r="BK125"/>
  <c r="J116"/>
  <c r="J110"/>
  <c r="BK104"/>
  <c i="3" r="J164"/>
  <c r="BK139"/>
  <c r="BK127"/>
  <c r="J121"/>
  <c l="1" r="R93"/>
  <c r="T150"/>
  <c i="4" r="R94"/>
  <c r="BK160"/>
  <c r="J160"/>
  <c r="J67"/>
  <c r="R160"/>
  <c r="R178"/>
  <c r="R204"/>
  <c i="5" r="T95"/>
  <c r="BK187"/>
  <c r="J187"/>
  <c r="J67"/>
  <c r="BK206"/>
  <c r="J206"/>
  <c r="J68"/>
  <c r="T206"/>
  <c r="R229"/>
  <c r="P302"/>
  <c i="8" r="P89"/>
  <c r="R89"/>
  <c r="BK98"/>
  <c r="J98"/>
  <c r="J65"/>
  <c r="R98"/>
  <c i="2" r="R94"/>
  <c r="P172"/>
  <c r="BK212"/>
  <c r="J212"/>
  <c r="J67"/>
  <c r="T212"/>
  <c r="T222"/>
  <c r="R312"/>
  <c i="6" r="T95"/>
  <c r="R191"/>
  <c r="R198"/>
  <c r="T231"/>
  <c r="T270"/>
  <c r="T323"/>
  <c i="2" r="BK94"/>
  <c r="P94"/>
  <c r="BK172"/>
  <c r="J172"/>
  <c r="J66"/>
  <c r="R172"/>
  <c r="BK222"/>
  <c r="J222"/>
  <c r="J68"/>
  <c r="P222"/>
  <c r="BK312"/>
  <c r="J312"/>
  <c r="J69"/>
  <c r="T312"/>
  <c i="3" r="BK93"/>
  <c r="T93"/>
  <c r="T92"/>
  <c r="T91"/>
  <c r="P150"/>
  <c i="4" r="BK94"/>
  <c r="J94"/>
  <c r="J65"/>
  <c r="T94"/>
  <c r="P160"/>
  <c r="BK178"/>
  <c r="J178"/>
  <c r="J68"/>
  <c r="P178"/>
  <c r="BK204"/>
  <c r="J204"/>
  <c r="J69"/>
  <c r="P204"/>
  <c i="5" r="BK95"/>
  <c r="P95"/>
  <c r="BK180"/>
  <c r="J180"/>
  <c r="J66"/>
  <c r="R180"/>
  <c r="P187"/>
  <c r="R187"/>
  <c r="P206"/>
  <c r="BK229"/>
  <c r="J229"/>
  <c r="J69"/>
  <c r="P229"/>
  <c r="BK302"/>
  <c r="J302"/>
  <c r="J70"/>
  <c r="R302"/>
  <c i="6" r="BK95"/>
  <c r="R95"/>
  <c r="BK191"/>
  <c r="J191"/>
  <c r="J66"/>
  <c r="P191"/>
  <c r="T191"/>
  <c r="P198"/>
  <c r="BK231"/>
  <c r="J231"/>
  <c r="J68"/>
  <c r="P231"/>
  <c r="BK270"/>
  <c r="J270"/>
  <c r="J69"/>
  <c r="P270"/>
  <c r="BK323"/>
  <c r="J323"/>
  <c r="J70"/>
  <c r="P323"/>
  <c i="7" r="BK93"/>
  <c r="P93"/>
  <c r="T93"/>
  <c r="P130"/>
  <c r="T130"/>
  <c r="BK140"/>
  <c r="J140"/>
  <c r="J67"/>
  <c r="P140"/>
  <c r="R140"/>
  <c r="T140"/>
  <c r="P152"/>
  <c r="R152"/>
  <c r="T152"/>
  <c i="8" r="BK89"/>
  <c r="J89"/>
  <c r="J64"/>
  <c r="T89"/>
  <c r="P98"/>
  <c r="T98"/>
  <c i="2" r="T94"/>
  <c r="T93"/>
  <c r="T92"/>
  <c r="T172"/>
  <c r="P212"/>
  <c r="R212"/>
  <c r="R222"/>
  <c r="P312"/>
  <c i="3" r="P93"/>
  <c r="P92"/>
  <c r="P91"/>
  <c i="1" r="AU58"/>
  <c i="3" r="BK150"/>
  <c r="J150"/>
  <c r="J68"/>
  <c r="R150"/>
  <c i="4" r="P94"/>
  <c r="P93"/>
  <c r="P92"/>
  <c i="1" r="AU60"/>
  <c i="4" r="T160"/>
  <c r="T178"/>
  <c r="T204"/>
  <c i="5" r="R95"/>
  <c r="P180"/>
  <c r="T180"/>
  <c r="T187"/>
  <c r="R206"/>
  <c r="T229"/>
  <c r="T302"/>
  <c i="6" r="P95"/>
  <c r="P94"/>
  <c r="P93"/>
  <c i="1" r="AU64"/>
  <c i="6" r="BK198"/>
  <c r="J198"/>
  <c r="J67"/>
  <c r="T198"/>
  <c r="R231"/>
  <c r="R270"/>
  <c r="R323"/>
  <c i="7" r="R93"/>
  <c r="BK130"/>
  <c r="J130"/>
  <c r="J66"/>
  <c r="R130"/>
  <c r="BK152"/>
  <c r="J152"/>
  <c r="J68"/>
  <c i="3" r="BE173"/>
  <c r="BE176"/>
  <c r="BK146"/>
  <c r="J146"/>
  <c r="J67"/>
  <c i="4" r="F89"/>
  <c r="BE116"/>
  <c r="BE130"/>
  <c r="BE136"/>
  <c r="BE169"/>
  <c r="BE172"/>
  <c r="BE179"/>
  <c r="BE191"/>
  <c i="5" r="E50"/>
  <c r="BE107"/>
  <c r="BE116"/>
  <c r="BE121"/>
  <c r="BE145"/>
  <c r="BE148"/>
  <c r="BE165"/>
  <c r="BE168"/>
  <c r="BE220"/>
  <c r="BE223"/>
  <c r="BE233"/>
  <c r="BE236"/>
  <c r="BE239"/>
  <c r="BE242"/>
  <c r="BE263"/>
  <c r="BE269"/>
  <c r="BE277"/>
  <c r="BE283"/>
  <c r="BE327"/>
  <c r="BE333"/>
  <c r="BK342"/>
  <c r="J342"/>
  <c r="J71"/>
  <c i="6" r="F59"/>
  <c r="BE96"/>
  <c r="BE99"/>
  <c r="BE124"/>
  <c r="BE143"/>
  <c r="BE176"/>
  <c i="8" r="BE103"/>
  <c r="BE106"/>
  <c r="BK105"/>
  <c r="J105"/>
  <c r="J66"/>
  <c i="2" r="E80"/>
  <c r="BE95"/>
  <c r="BE116"/>
  <c r="BE143"/>
  <c r="BE153"/>
  <c r="BE156"/>
  <c r="BE162"/>
  <c r="BE173"/>
  <c r="BE191"/>
  <c r="BE197"/>
  <c r="BE203"/>
  <c r="BE219"/>
  <c r="BE251"/>
  <c r="BE260"/>
  <c r="BE275"/>
  <c r="BE297"/>
  <c r="BE303"/>
  <c r="BE309"/>
  <c i="3" r="E79"/>
  <c i="6" r="BE179"/>
  <c r="BE225"/>
  <c r="BE245"/>
  <c r="BE248"/>
  <c r="BE251"/>
  <c r="BE254"/>
  <c r="BE259"/>
  <c r="BE264"/>
  <c r="BE267"/>
  <c r="BE277"/>
  <c r="BE289"/>
  <c r="BE303"/>
  <c r="BE308"/>
  <c r="BE320"/>
  <c r="BE353"/>
  <c i="7" r="E50"/>
  <c r="J85"/>
  <c r="BE131"/>
  <c r="BE134"/>
  <c r="BE137"/>
  <c r="BE168"/>
  <c r="BE175"/>
  <c i="8" r="BE92"/>
  <c r="BE99"/>
  <c r="BE101"/>
  <c i="2" r="J56"/>
  <c r="F59"/>
  <c r="BE101"/>
  <c r="BE107"/>
  <c r="BE136"/>
  <c r="BE150"/>
  <c r="BE168"/>
  <c r="BE179"/>
  <c r="BE185"/>
  <c r="BE216"/>
  <c r="BE223"/>
  <c r="BE226"/>
  <c r="BE231"/>
  <c r="BE240"/>
  <c r="BE243"/>
  <c r="BE246"/>
  <c r="BE254"/>
  <c r="BE266"/>
  <c r="BE313"/>
  <c r="BE347"/>
  <c r="BE350"/>
  <c r="BE354"/>
  <c i="3" r="J56"/>
  <c r="F59"/>
  <c r="BE97"/>
  <c r="BE100"/>
  <c r="BE103"/>
  <c r="BE106"/>
  <c r="BE112"/>
  <c r="BE118"/>
  <c r="BE121"/>
  <c r="BE147"/>
  <c r="BE151"/>
  <c r="BE164"/>
  <c r="BE170"/>
  <c r="BE180"/>
  <c r="BK179"/>
  <c r="J179"/>
  <c r="J69"/>
  <c i="4" r="E50"/>
  <c r="J56"/>
  <c r="BE95"/>
  <c r="BE98"/>
  <c r="BE104"/>
  <c r="BE110"/>
  <c r="BE113"/>
  <c r="BE119"/>
  <c r="BE122"/>
  <c r="BE125"/>
  <c r="BE139"/>
  <c r="BE142"/>
  <c r="BE148"/>
  <c r="BE157"/>
  <c r="BE164"/>
  <c r="BE175"/>
  <c r="BE182"/>
  <c r="BE185"/>
  <c r="BE188"/>
  <c r="BE195"/>
  <c r="BE197"/>
  <c r="BE199"/>
  <c r="BE205"/>
  <c r="BE224"/>
  <c r="BE230"/>
  <c r="BE233"/>
  <c r="BE236"/>
  <c r="BE240"/>
  <c r="BK156"/>
  <c r="J156"/>
  <c r="J66"/>
  <c r="BK239"/>
  <c r="J239"/>
  <c r="J70"/>
  <c i="5" r="J87"/>
  <c r="BE96"/>
  <c r="BE99"/>
  <c r="BE104"/>
  <c r="BE110"/>
  <c r="BE124"/>
  <c r="BE131"/>
  <c r="BE139"/>
  <c r="BE151"/>
  <c r="BE159"/>
  <c r="BE171"/>
  <c r="BE177"/>
  <c r="BE181"/>
  <c r="BE184"/>
  <c r="BE191"/>
  <c r="BE197"/>
  <c r="BE203"/>
  <c r="BE207"/>
  <c r="BE213"/>
  <c r="BE226"/>
  <c r="BE230"/>
  <c r="BE245"/>
  <c r="BE248"/>
  <c r="BE251"/>
  <c r="BE254"/>
  <c r="BE257"/>
  <c r="BE266"/>
  <c r="BE272"/>
  <c r="BE280"/>
  <c r="BE286"/>
  <c r="BE289"/>
  <c r="BE299"/>
  <c r="BE303"/>
  <c r="BE336"/>
  <c r="BE339"/>
  <c r="BE343"/>
  <c i="6" r="E50"/>
  <c r="J56"/>
  <c r="BE102"/>
  <c r="BE105"/>
  <c r="BE108"/>
  <c r="BE114"/>
  <c r="BE119"/>
  <c r="BE127"/>
  <c r="BE138"/>
  <c r="BE146"/>
  <c r="BE153"/>
  <c r="BE159"/>
  <c r="BE173"/>
  <c r="BE188"/>
  <c r="BE199"/>
  <c r="BE205"/>
  <c r="BE211"/>
  <c r="BE214"/>
  <c r="BE219"/>
  <c r="BE222"/>
  <c r="BE228"/>
  <c r="BE232"/>
  <c r="BE235"/>
  <c r="BE241"/>
  <c r="BE271"/>
  <c r="BE274"/>
  <c r="BE280"/>
  <c r="BE283"/>
  <c r="BE286"/>
  <c r="BE292"/>
  <c r="BE297"/>
  <c r="BE300"/>
  <c r="BE311"/>
  <c r="BE314"/>
  <c r="BE356"/>
  <c r="BE359"/>
  <c r="BE363"/>
  <c r="BK362"/>
  <c r="J362"/>
  <c r="J71"/>
  <c i="7" r="BE94"/>
  <c r="BE111"/>
  <c r="BE118"/>
  <c r="BE127"/>
  <c r="BE141"/>
  <c r="BE144"/>
  <c r="BE163"/>
  <c r="BE171"/>
  <c r="BK174"/>
  <c r="J174"/>
  <c r="J69"/>
  <c i="8" r="E50"/>
  <c r="J56"/>
  <c r="F59"/>
  <c r="BE90"/>
  <c r="BE94"/>
  <c r="BE96"/>
  <c i="2" r="BE110"/>
  <c r="BE122"/>
  <c r="BE127"/>
  <c r="BE209"/>
  <c r="BE213"/>
  <c r="BE234"/>
  <c r="BE237"/>
  <c r="BE281"/>
  <c r="BE287"/>
  <c r="BE338"/>
  <c r="BE344"/>
  <c r="BK353"/>
  <c r="J353"/>
  <c r="J70"/>
  <c i="3" r="BE94"/>
  <c r="BE115"/>
  <c r="BE127"/>
  <c r="BE133"/>
  <c r="BE139"/>
  <c i="4" r="BE101"/>
  <c r="BE107"/>
  <c r="BE153"/>
  <c r="BE161"/>
  <c i="5" r="F59"/>
  <c r="BE134"/>
  <c r="BE174"/>
  <c r="BE188"/>
  <c r="BE194"/>
  <c r="BE200"/>
  <c r="BE210"/>
  <c r="BE217"/>
  <c r="BE295"/>
  <c i="6" r="BE156"/>
  <c r="BE167"/>
  <c r="BE182"/>
  <c r="BE185"/>
  <c r="BE192"/>
  <c r="BE195"/>
  <c r="BE202"/>
  <c r="BE208"/>
  <c r="BE238"/>
  <c r="BE324"/>
  <c r="BE347"/>
  <c i="7" r="F59"/>
  <c r="BE97"/>
  <c r="BE100"/>
  <c r="BE103"/>
  <c r="BE108"/>
  <c r="BE121"/>
  <c r="BE124"/>
  <c r="BE147"/>
  <c r="BE153"/>
  <c i="8" r="F37"/>
  <c i="1" r="BB68"/>
  <c r="BB67"/>
  <c r="AX67"/>
  <c i="2" r="F39"/>
  <c i="1" r="BD56"/>
  <c r="BD55"/>
  <c r="AU57"/>
  <c i="6" r="F38"/>
  <c i="1" r="BC64"/>
  <c r="BC63"/>
  <c r="AY63"/>
  <c i="6" r="F36"/>
  <c i="1" r="BA64"/>
  <c r="BA63"/>
  <c r="AW63"/>
  <c i="3" r="F39"/>
  <c i="1" r="BD58"/>
  <c r="BD57"/>
  <c i="6" r="J36"/>
  <c i="1" r="AW64"/>
  <c i="7" r="F39"/>
  <c i="1" r="BD66"/>
  <c r="BD65"/>
  <c i="4" r="F38"/>
  <c i="1" r="BC60"/>
  <c r="BC59"/>
  <c r="AY59"/>
  <c i="4" r="F39"/>
  <c i="1" r="BD60"/>
  <c r="BD59"/>
  <c i="6" r="F37"/>
  <c i="1" r="BB64"/>
  <c r="BB63"/>
  <c r="AX63"/>
  <c i="3" r="F36"/>
  <c i="1" r="BA58"/>
  <c r="BA57"/>
  <c r="AW57"/>
  <c i="4" r="F37"/>
  <c i="1" r="BB60"/>
  <c r="BB59"/>
  <c r="AX59"/>
  <c i="6" r="F39"/>
  <c i="1" r="BD64"/>
  <c r="BD63"/>
  <c i="7" r="J36"/>
  <c i="1" r="AW66"/>
  <c i="3" r="F37"/>
  <c i="1" r="BB58"/>
  <c r="BB57"/>
  <c r="AX57"/>
  <c i="5" r="F39"/>
  <c i="1" r="BD62"/>
  <c r="BD61"/>
  <c i="3" r="F38"/>
  <c i="1" r="BC58"/>
  <c r="BC57"/>
  <c r="AY57"/>
  <c i="7" r="F37"/>
  <c i="1" r="BB66"/>
  <c r="BB65"/>
  <c r="AX65"/>
  <c i="3" r="J36"/>
  <c i="1" r="AW58"/>
  <c i="5" r="F38"/>
  <c i="1" r="BC62"/>
  <c r="BC61"/>
  <c r="AY61"/>
  <c i="8" r="J36"/>
  <c i="1" r="AW68"/>
  <c i="2" r="F37"/>
  <c i="1" r="BB56"/>
  <c r="BB55"/>
  <c r="AX55"/>
  <c i="4" r="J36"/>
  <c i="1" r="AW60"/>
  <c i="8" r="F39"/>
  <c i="1" r="BD68"/>
  <c r="BD67"/>
  <c i="2" r="F38"/>
  <c i="1" r="BC56"/>
  <c r="BC55"/>
  <c r="AY55"/>
  <c i="5" r="F37"/>
  <c i="1" r="BB62"/>
  <c r="BB61"/>
  <c r="AX61"/>
  <c i="2" r="J36"/>
  <c i="1" r="AW56"/>
  <c i="5" r="J36"/>
  <c i="1" r="AW62"/>
  <c i="8" r="F36"/>
  <c i="1" r="BA68"/>
  <c r="BA67"/>
  <c r="AW67"/>
  <c i="2" r="F36"/>
  <c i="1" r="BA56"/>
  <c r="BA55"/>
  <c r="AW55"/>
  <c i="4" r="F36"/>
  <c i="1" r="BA60"/>
  <c r="BA59"/>
  <c r="AW59"/>
  <c r="AU59"/>
  <c r="AU63"/>
  <c i="7" r="F36"/>
  <c i="1" r="BA66"/>
  <c r="BA65"/>
  <c r="AW65"/>
  <c i="7" r="F38"/>
  <c i="1" r="BC66"/>
  <c r="BC65"/>
  <c r="AY65"/>
  <c i="8" r="F38"/>
  <c i="1" r="BC68"/>
  <c r="BC67"/>
  <c r="AY67"/>
  <c r="AS54"/>
  <c i="5" r="F36"/>
  <c i="1" r="BA62"/>
  <c r="BA61"/>
  <c r="AW61"/>
  <c i="7" l="1" r="R92"/>
  <c r="R91"/>
  <c i="5" r="R94"/>
  <c r="R93"/>
  <c i="8" r="T88"/>
  <c i="7" r="T92"/>
  <c r="T91"/>
  <c r="P92"/>
  <c r="P91"/>
  <c i="1" r="AU66"/>
  <c i="5" r="P94"/>
  <c r="P93"/>
  <c i="1" r="AU62"/>
  <c i="3" r="BK92"/>
  <c r="J92"/>
  <c r="J64"/>
  <c i="2" r="R93"/>
  <c r="R92"/>
  <c i="8" r="R88"/>
  <c r="P88"/>
  <c i="1" r="AU68"/>
  <c i="4" r="R93"/>
  <c r="R92"/>
  <c i="6" r="R94"/>
  <c r="R93"/>
  <c i="5" r="BK94"/>
  <c r="J94"/>
  <c r="J64"/>
  <c i="3" r="R92"/>
  <c r="R91"/>
  <c i="7" r="BK92"/>
  <c r="BK91"/>
  <c r="J91"/>
  <c i="6" r="BK94"/>
  <c r="J94"/>
  <c r="J64"/>
  <c i="4" r="T93"/>
  <c r="T92"/>
  <c i="2" r="P93"/>
  <c r="P92"/>
  <c i="1" r="AU56"/>
  <c i="2" r="BK93"/>
  <c r="BK92"/>
  <c r="J92"/>
  <c i="6" r="T94"/>
  <c r="T93"/>
  <c i="5" r="T94"/>
  <c r="T93"/>
  <c i="4" r="BK93"/>
  <c r="J93"/>
  <c r="J64"/>
  <c i="2" r="J94"/>
  <c r="J65"/>
  <c i="3" r="J93"/>
  <c r="J65"/>
  <c i="5" r="J95"/>
  <c r="J65"/>
  <c i="6" r="J95"/>
  <c r="J65"/>
  <c i="7" r="J93"/>
  <c r="J65"/>
  <c i="8" r="BK88"/>
  <c r="J88"/>
  <c r="J63"/>
  <c i="1" r="BD54"/>
  <c r="W33"/>
  <c i="7" r="J32"/>
  <c i="1" r="AG66"/>
  <c r="AG65"/>
  <c r="BA54"/>
  <c r="W30"/>
  <c i="7" r="J35"/>
  <c i="1" r="AV66"/>
  <c r="AT66"/>
  <c i="2" r="F35"/>
  <c i="1" r="AZ56"/>
  <c r="AZ55"/>
  <c r="AV55"/>
  <c r="AT55"/>
  <c i="6" r="J35"/>
  <c i="1" r="AV64"/>
  <c r="AT64"/>
  <c i="3" r="F35"/>
  <c i="1" r="AZ58"/>
  <c r="AZ57"/>
  <c r="AV57"/>
  <c r="AT57"/>
  <c i="4" r="F35"/>
  <c i="1" r="AZ60"/>
  <c r="AZ59"/>
  <c r="AV59"/>
  <c r="AT59"/>
  <c i="6" r="F35"/>
  <c i="1" r="AZ64"/>
  <c r="AZ63"/>
  <c r="AV63"/>
  <c r="AT63"/>
  <c r="AU65"/>
  <c r="AU67"/>
  <c r="AU55"/>
  <c i="3" r="J35"/>
  <c i="1" r="AV58"/>
  <c r="AT58"/>
  <c i="5" r="F35"/>
  <c i="1" r="AZ62"/>
  <c r="AZ61"/>
  <c r="AV61"/>
  <c r="AT61"/>
  <c r="AU61"/>
  <c i="2" r="J32"/>
  <c i="1" r="AG56"/>
  <c i="2" r="J35"/>
  <c i="1" r="AV56"/>
  <c r="AT56"/>
  <c i="7" r="F35"/>
  <c i="1" r="AZ66"/>
  <c r="AZ65"/>
  <c r="AV65"/>
  <c r="AT65"/>
  <c i="8" r="F35"/>
  <c i="1" r="AZ68"/>
  <c r="AZ67"/>
  <c r="AV67"/>
  <c r="AT67"/>
  <c i="8" r="J35"/>
  <c i="1" r="AV68"/>
  <c r="AT68"/>
  <c i="5" r="J35"/>
  <c i="1" r="AV62"/>
  <c r="AT62"/>
  <c r="BB54"/>
  <c r="W31"/>
  <c r="BC54"/>
  <c r="AY54"/>
  <c i="4" r="J35"/>
  <c i="1" r="AV60"/>
  <c r="AT60"/>
  <c i="2" l="1" r="J41"/>
  <c i="7" r="J41"/>
  <c i="3" r="BK91"/>
  <c r="J91"/>
  <c r="J63"/>
  <c i="4" r="BK92"/>
  <c r="J92"/>
  <c i="5" r="BK93"/>
  <c r="J93"/>
  <c r="J63"/>
  <c i="2" r="J63"/>
  <c r="J93"/>
  <c r="J64"/>
  <c i="6" r="BK93"/>
  <c r="J93"/>
  <c r="J63"/>
  <c i="7" r="J63"/>
  <c r="J92"/>
  <c r="J64"/>
  <c i="1" r="AN66"/>
  <c r="AN65"/>
  <c r="AN56"/>
  <c r="AU54"/>
  <c i="4" r="J32"/>
  <c i="1" r="AG60"/>
  <c r="AG59"/>
  <c r="AN59"/>
  <c r="AG55"/>
  <c r="AZ54"/>
  <c r="W29"/>
  <c i="8" r="J32"/>
  <c i="1" r="AG68"/>
  <c r="AG67"/>
  <c r="AN67"/>
  <c r="AX54"/>
  <c r="W32"/>
  <c r="AW54"/>
  <c r="AK30"/>
  <c l="1" r="AN55"/>
  <c r="AN68"/>
  <c r="AN60"/>
  <c i="4" r="J63"/>
  <c i="8" r="J41"/>
  <c i="4" r="J41"/>
  <c i="3" r="J32"/>
  <c i="1" r="AG58"/>
  <c r="AG57"/>
  <c r="AN57"/>
  <c r="AV54"/>
  <c r="AK29"/>
  <c i="6" r="J32"/>
  <c i="1" r="AG64"/>
  <c r="AG63"/>
  <c r="AN63"/>
  <c i="5" r="J32"/>
  <c i="1" r="AG62"/>
  <c r="AG61"/>
  <c r="AN61"/>
  <c i="6" l="1" r="J41"/>
  <c i="1" r="AN58"/>
  <c i="3" r="J41"/>
  <c i="1" r="AN62"/>
  <c r="AN64"/>
  <c i="5" r="J41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<sst xmlns="http://schemas.openxmlformats.org/spreadsheetml/2006/main">
  <si>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</si>
  <si>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</si>
  <si>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</si>
  <si>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</si>
  <si>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</si>
  <si>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{bb14f557-1df5-4d93-bae1-b0c1dde0536c}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</si>
  <si>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</si>
  <si>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</si>
  <si>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</si>
  <si>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</si>
  <si>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</si>
  <si>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</si>
  <si>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</si>
  <si>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</si>
  <si>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VD13018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</si>
  <si>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</si>
  <si>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</si>
  <si>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Břeclav - ulice Bratislavská, cyklostezka, podélné stání a autobusový záliv</t>
  </si>
  <si>
    <t>KSO:</t>
  </si>
  <si>
    <t/>
  </si>
  <si>
    <t>CC-CZ:</t>
  </si>
  <si>
    <t>Místo:</t>
  </si>
  <si>
    <t>Břeclav</t>
  </si>
  <si>
    <t>Datum:</t>
  </si>
  <si>
    <t>23. 6. 2021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</si>
  <si>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</si>
  <si>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</si>
  <si>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</si>
  <si>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</si>
  <si>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</si>
  <si>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</si>
  <si>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</si>
  <si>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</si>
  <si>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</si>
  <si>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ViaDesigne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</si>
  <si>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</si>
  <si>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</si>
  <si>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</si>
  <si>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</si>
  <si>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</si>
  <si>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</si>
  <si>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</si>
  <si>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</si>
  <si>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</si>
  <si>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</si>
  <si>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</si>
  <si>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</si>
  <si>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</si>
  <si>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</si>
  <si>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</si>
  <si>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</si>
  <si>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</si>
  <si>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</si>
  <si>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</si>
  <si>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</si>
  <si>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</si>
  <si>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</si>
  <si>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</si>
  <si>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</si>
  <si>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</si>
  <si>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</si>
  <si>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</si>
  <si>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</si>
  <si>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</si>
  <si>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</si>
  <si>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</si>
  <si>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</si>
  <si>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</si>
  <si>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</si>
  <si>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</si>
  <si>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</si>
  <si>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</si>
  <si>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</si>
  <si>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</si>
  <si>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</si>
  <si>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</si>
  <si>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Společný prostor pro chodce a cyklisty - uznatelné náklady</t>
  </si>
  <si>
    <t>STA</t>
  </si>
  <si>
    <t>1</t>
  </si>
  <si>
    <t>{3e05676a-3fff-4ddb-a9a9-6cc4bf9f6966}</t>
  </si>
  <si>
    <t>2</t>
  </si>
  <si>
    <t>/</t>
  </si>
  <si>
    <t>Soupis</t>
  </si>
  <si>
    <t>{c784790b-af5d-4169-a25b-aaeb29b19ec3}</t>
  </si>
  <si>
    <t>SO 102</t>
  </si>
  <si>
    <t>Společný prostor pro chodce a cyklisty - neuznatelné náklady</t>
  </si>
  <si>
    <t>{0921ec9e-6b8e-4310-9ef8-398f3462970b}</t>
  </si>
  <si>
    <t xml:space="preserve">Společný prostor pro chodce a cyklisty - neuznatelné náklady </t>
  </si>
  <si>
    <t>{d44327ee-5e83-47d4-9e2b-96ed62999ff1}</t>
  </si>
  <si>
    <t>SO 103</t>
  </si>
  <si>
    <t xml:space="preserve">Nástupiště a chodník </t>
  </si>
  <si>
    <t>{b02fd5c3-14f5-4233-8db0-f99146d45eb5}</t>
  </si>
  <si>
    <t>{7812b60f-04e3-475b-b30a-1460ab67f7c9}</t>
  </si>
  <si>
    <t>SO 104</t>
  </si>
  <si>
    <t xml:space="preserve">Autobusový záliv </t>
  </si>
  <si>
    <t>{f4377d36-edee-4ad3-9e1b-6072504f79ca}</t>
  </si>
  <si>
    <t>Autobusový záliv</t>
  </si>
  <si>
    <t>{29be3a16-c27e-400a-a259-54fa31efc047}</t>
  </si>
  <si>
    <t>SO 105</t>
  </si>
  <si>
    <t>Podélné parkovací stání</t>
  </si>
  <si>
    <t>{8529c94b-8819-4538-97fa-e7e4025ca941}</t>
  </si>
  <si>
    <t xml:space="preserve">Podélné parkovací stání </t>
  </si>
  <si>
    <t>{994bb28e-caa3-4cef-a8a5-1e178844de25}</t>
  </si>
  <si>
    <t>SO 106</t>
  </si>
  <si>
    <t>Společný prostor pro chodce a cyklisty - neuznatelné náklady Parcela 3290/34</t>
  </si>
  <si>
    <t>{b1b9d0b6-d7cb-47aa-a259-d52a6e95a5a8}</t>
  </si>
  <si>
    <t>{ec58701e-39e1-4c88-9ff0-a87432a7ca84}</t>
  </si>
  <si>
    <t>VRN</t>
  </si>
  <si>
    <t>Vedlejší rozpočtové náklady</t>
  </si>
  <si>
    <t>{26b6d195-2abf-4011-81a1-a0273997ee8a}</t>
  </si>
  <si>
    <t>{ce17aede-97d1-4b7d-93e9-c1e2c8beb421}</t>
  </si>
  <si>
    <t>KRYCÍ LIST SOUPISU PRACÍ</t>
  </si>
  <si>
    <t>Objekt:</t>
  </si>
  <si>
    <t>SO 101 - Společný prostor pro chodce a cyklisty - uznatelné náklady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</si>
  <si>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</si>
  <si>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</si>
  <si>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</si>
  <si>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</si>
  <si>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</si>
  <si>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</si>
  <si>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</si>
  <si>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</si>
  <si>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</si>
  <si>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</si>
  <si>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</si>
  <si>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</si>
  <si>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</si>
  <si>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</si>
  <si>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</si>
  <si>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</si>
  <si>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</si>
  <si>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</si>
  <si>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</si>
  <si>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</si>
  <si>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</si>
  <si>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</si>
  <si>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</si>
  <si>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</si>
  <si>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</si>
  <si>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</si>
  <si>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</si>
  <si>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</si>
  <si>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</si>
  <si>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</si>
  <si>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</si>
  <si>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</si>
  <si>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</si>
  <si>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2021 01</t>
  </si>
  <si>
    <t>4</t>
  </si>
  <si>
    <t>67206081</t>
  </si>
  <si>
    <t>PP</t>
  </si>
  <si>
    <t>VV</t>
  </si>
  <si>
    <t>"stávající dlažba 300x300x50, část II."34,46</t>
  </si>
  <si>
    <t>"stávající dlažba 300x300x50, část II-výškové napojení materiál zpět."1,21</t>
  </si>
  <si>
    <t>"stávající dlažba 300x300x50, část III"441,805-36,3</t>
  </si>
  <si>
    <t>Součet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</si>
  <si>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</si>
  <si>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</si>
  <si>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-810093800</t>
  </si>
  <si>
    <t>"podklad pod dlažbou 300 x 300 x 50 v chodníku tl.200mm, část II."34,46</t>
  </si>
  <si>
    <t>"podklad pod dlažbou 300 x 300 x 50 v chodníku tl.200mm, část III."441,805-36,3</t>
  </si>
  <si>
    <t xml:space="preserve">"podklad pod asfaltem  v chodníku tl.200mm, část III."9,00</t>
  </si>
  <si>
    <t>3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</si>
  <si>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</si>
  <si>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</si>
  <si>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-546954363</t>
  </si>
  <si>
    <t>"asfalt v chodníku tl. 50mm, pro kci cyklostezky, část III"9,00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</si>
  <si>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</si>
  <si>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</si>
  <si>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-1616243796</t>
  </si>
  <si>
    <t>"asfalt u silničních obrub na nájezdech a sjezdech z cyklostezky tl.100mm, část I."1,6</t>
  </si>
  <si>
    <t>"asfalt u silničních obrub na nájezdech a sjezdech z cyklostezky tl.100mm, část II."3,35</t>
  </si>
  <si>
    <t>"asfalt u silničních obrub na nájezdech a sjezdech z cyklostezky tl.100mm, část III."2,81+1,66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</si>
  <si>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</si>
  <si>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</si>
  <si>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</si>
  <si>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</si>
  <si>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2041733454</t>
  </si>
  <si>
    <t>"silniční obruba část I."5,5</t>
  </si>
  <si>
    <t>"silniční obruba část II."6,1+5,2</t>
  </si>
  <si>
    <t>"silniční obruba část III."5,1+5,6</t>
  </si>
  <si>
    <t>6</t>
  </si>
  <si>
    <t>113204111</t>
  </si>
  <si>
    <t>Vytrhání obrub s vybouráním lože, s přemístěním hmot na skládku na vzdálenost do 3 m nebo s naložením na dopravní prostředek záhonových</t>
  </si>
  <si>
    <t>907417166</t>
  </si>
  <si>
    <t>"zahradní obruba, část II."16,87+12,6+6,62</t>
  </si>
  <si>
    <t>"zahradní obruba, část III."6,5+33,47+134,31+7,43+5,23-18,3</t>
  </si>
  <si>
    <t>7</t>
  </si>
  <si>
    <t>122251104</t>
  </si>
  <si>
    <t>Odkopávky a prokopávky nezapažené strojně v hornině třídy těžitelnosti I skupiny 3 přes 100 do 500 m3</t>
  </si>
  <si>
    <t>m3</t>
  </si>
  <si>
    <t>-1041605603</t>
  </si>
  <si>
    <t>"odkop v zemině pro kci cyklostezky, část I."0,43*33,24</t>
  </si>
  <si>
    <t>"odkop v zemině pro kci cyklostezky, část II."0,43*(8+4,5+8,42)</t>
  </si>
  <si>
    <t>"odkop pod podkladem pod dlažbou tl.180mm pro kci cyklostezky, část II."0,18*34,46</t>
  </si>
  <si>
    <t>"odkop v zemině pro kci cyklostezky, část III."0,43*(75,65+28,5+130,66+206,63-18,5)</t>
  </si>
  <si>
    <t>"odkop pod podkladem pod dlažbou tl.180mm pro kci cyklostezky, část III."0,18*(441,805-36,3)</t>
  </si>
  <si>
    <t>"odkop pod podkladem pod asfaltem tl.180mm pro kci cyklostezky, část III."0,18*9,0</t>
  </si>
  <si>
    <t>8</t>
  </si>
  <si>
    <t>132251103</t>
  </si>
  <si>
    <t>Hloubení nezapažených rýh šířky do 800 mm strojně s urovnáním dna do předepsaného profilu a spádu v hornině třídy těžitelnosti I skupiny 3 přes 50 do 100 m3</t>
  </si>
  <si>
    <t>508065653</t>
  </si>
  <si>
    <t>"chodníková obruba, část I."0,1431*21,95</t>
  </si>
  <si>
    <t>"chodníková obruba, část II."0,1431*34,026</t>
  </si>
  <si>
    <t>"chodníková obruba, část III."0,1431*(25,14+3,2+212,89+28,85+40,42-18,3-18,5)</t>
  </si>
  <si>
    <t>"chodníková obruba, část III.-u betonového základu"0,014*(253,37)</t>
  </si>
  <si>
    <t>9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</si>
  <si>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</si>
  <si>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</si>
  <si>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-1726458452</t>
  </si>
  <si>
    <t>"odkopávky"285,967</t>
  </si>
  <si>
    <t>"hloubení rýh"50,723</t>
  </si>
  <si>
    <t>Mezisoučet</t>
  </si>
  <si>
    <t>"zásyp -mat. zpět"-21,731</t>
  </si>
  <si>
    <t>10</t>
  </si>
  <si>
    <t>171201201</t>
  </si>
  <si>
    <t>Uložení sypaniny na skládky nebo meziskládky bez hutnění s upravením uložené sypaniny do předepsaného tvaru</t>
  </si>
  <si>
    <t>-1608689632</t>
  </si>
  <si>
    <t>314,959</t>
  </si>
  <si>
    <t>11</t>
  </si>
  <si>
    <t>171201231R</t>
  </si>
  <si>
    <t>Poplatek za uložení stavebního odpadu na recyklační skládce (skládkovné) zeminy a kamení zatříděného do Katalogu odpadů pod kódem 17 05 04</t>
  </si>
  <si>
    <t>t</t>
  </si>
  <si>
    <t>-318774934</t>
  </si>
  <si>
    <t>314,959*1,8</t>
  </si>
  <si>
    <t>12</t>
  </si>
  <si>
    <t>174101101</t>
  </si>
  <si>
    <t>Zásyp sypaninou z jakékoliv horniny strojně s uložením výkopku ve vrstvách se zhutněním jam, šachet, rýh nebo kolem objektů v těchto vykopávkách</t>
  </si>
  <si>
    <t>1312999316</t>
  </si>
  <si>
    <t>"zásyp okolo obrub chodníkových, čsát I.- mat. zpět"0,0659*21,95</t>
  </si>
  <si>
    <t>"zásyp okolo obrub chodníkových, část II- mat. zpět"0,0659*34,1</t>
  </si>
  <si>
    <t>"zásyp okolo obrub chodníkových, část III- mat. zpět"0,0659*(310,5-18,3-18,5)</t>
  </si>
  <si>
    <t>13</t>
  </si>
  <si>
    <t>181951112</t>
  </si>
  <si>
    <t>Úprava pláně vyrovnáním výškových rozdílů strojně v hornině třídy těžitelnosti I, skupiny 1 až 3 se zhutněním</t>
  </si>
  <si>
    <t>477564280</t>
  </si>
  <si>
    <t>"část I."33,24</t>
  </si>
  <si>
    <t>"část II."58,21</t>
  </si>
  <si>
    <t>"část III."855,37+2,42-58,8</t>
  </si>
  <si>
    <t>14</t>
  </si>
  <si>
    <t>184201111.R</t>
  </si>
  <si>
    <t>Výsadba stromů bez balu do předem vyhloubené jamky se zalitím v rovině nebo na svahu do 1:5, při výšce kmene do 1,8 m</t>
  </si>
  <si>
    <t>kus</t>
  </si>
  <si>
    <t>-1786297439</t>
  </si>
  <si>
    <t>P</t>
  </si>
  <si>
    <t>Poznámka k položce:_x000d_
Včetně nutných zemních prací pro výkop stávajícího stromku pro přesun a zasazení.</t>
  </si>
  <si>
    <t>"přesazení listnatého stromku"1</t>
  </si>
  <si>
    <t>Komunikace pozemní</t>
  </si>
  <si>
    <t>564871111</t>
  </si>
  <si>
    <t>Podklad ze štěrkodrti ŠD s rozprostřením a zhutněním, po zhutnění tl. 250 mm</t>
  </si>
  <si>
    <t>693826352</t>
  </si>
  <si>
    <t>"kce cyklostezky, frakce 0/32, část I."33,24</t>
  </si>
  <si>
    <t>"kce cyklostezky, frakce 0/32, část II."58,21</t>
  </si>
  <si>
    <t>"kce cyklostezky, frakce 0/32, část III."857,77-55</t>
  </si>
  <si>
    <t>16</t>
  </si>
  <si>
    <t>573231106</t>
  </si>
  <si>
    <t>Postřik spojovací PS bez posypu kamenivem ze silniční emulze, v množství 0,30 kg/m2</t>
  </si>
  <si>
    <t>1732478638</t>
  </si>
  <si>
    <t>"ruční doasfaltování okolo silničních obrub, 0,3kg/m2,část I."1,61</t>
  </si>
  <si>
    <t>"ruční doasfaltování okolo silničních obrub, 0,3kg/m2,část II."3,35</t>
  </si>
  <si>
    <t>"ruční doasfaltování okolo silničních obrub, 0,3kg/m2,část III."1,66+2,81</t>
  </si>
  <si>
    <t>17</t>
  </si>
  <si>
    <t>5771.R</t>
  </si>
  <si>
    <t>Asfaltový beton vrstva obrusná ACO 11+ po zhutnění tl. 50mm RUČNÍ POKLÁDKA</t>
  </si>
  <si>
    <t>-613633726</t>
  </si>
  <si>
    <t>"doasfaltování okolo silničních obrub, tl. 100mm, část I."1,61*2</t>
  </si>
  <si>
    <t>"doasfaltování okolo silničních obrub, tl. 100mm, část II."3,35*2</t>
  </si>
  <si>
    <t>"doasfaltování okolo silničních obrub, tl. 100mm, část III."(2,81+1,66)*2</t>
  </si>
  <si>
    <t>18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</si>
  <si>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</si>
  <si>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</si>
  <si>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79610606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</si>
  <si>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</si>
  <si>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"cyklostezka část I."33,24</t>
  </si>
  <si>
    <t>"cyklostezka část II."58,21</t>
  </si>
  <si>
    <t>"cyklostezka část III."855,37-55</t>
  </si>
  <si>
    <t>19</t>
  </si>
  <si>
    <t>M</t>
  </si>
  <si>
    <t>59245005</t>
  </si>
  <si>
    <t>dlažba tvar obdélník betonová 200x100x80mm barevná</t>
  </si>
  <si>
    <t>-1504291824</t>
  </si>
  <si>
    <t>"cyklostezka část I., písková barva"31,98*1,02</t>
  </si>
  <si>
    <t>"cyklostezka část II., písková barva"54,2*1,02</t>
  </si>
  <si>
    <t>"cyklostezka část III., písková barva"(851,41-55)*1,02</t>
  </si>
  <si>
    <t>20</t>
  </si>
  <si>
    <t>59245226</t>
  </si>
  <si>
    <t>dlažba tvar obdélník betonová pro nevidomé 200x100x80mm barevná</t>
  </si>
  <si>
    <t>-1312913778</t>
  </si>
  <si>
    <t>"cyklostezka, část I., barva červená"1,26*1,02</t>
  </si>
  <si>
    <t>"cyklostezka, část II., barva červená"4,01*1,02</t>
  </si>
  <si>
    <t>"cyklostezka, část III., barva červená"3,95*1,02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</si>
  <si>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</si>
  <si>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</si>
  <si>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-1788647828</t>
  </si>
  <si>
    <t>"předláždění- výškové napojení, část II.-mat. zpět"1,21</t>
  </si>
  <si>
    <t>Trubní vedení</t>
  </si>
  <si>
    <t>22</t>
  </si>
  <si>
    <t>899331111</t>
  </si>
  <si>
    <t>Výšková úprava uličního vstupu nebo vpusti do 200 mm zvýšením poklopu</t>
  </si>
  <si>
    <t>314372491</t>
  </si>
  <si>
    <t>"v místě budoucí cyklstezky"1</t>
  </si>
  <si>
    <t>23</t>
  </si>
  <si>
    <t>899431111</t>
  </si>
  <si>
    <t>Výšková úprava uličního vstupu nebo vpusti do 200 mm zvýšením krycího hrnce, šoupěte nebo hydrantu bez úpravy armatur</t>
  </si>
  <si>
    <t>-1963964712</t>
  </si>
  <si>
    <t>"v cyklostezce, část III."2</t>
  </si>
  <si>
    <t>24</t>
  </si>
  <si>
    <t>42291352</t>
  </si>
  <si>
    <t>poklop litinový šoupátkový pro zemní soupravy osazení do terénu a do vozovky</t>
  </si>
  <si>
    <t>-1739062466</t>
  </si>
  <si>
    <t>Ostatní konstrukce a práce, bourání</t>
  </si>
  <si>
    <t>25</t>
  </si>
  <si>
    <t>914111111</t>
  </si>
  <si>
    <t>Montáž svislé dopravní značky do velikosti 1 m2 objímkami na sloupek nebo konzolu</t>
  </si>
  <si>
    <t>647955046</t>
  </si>
  <si>
    <t>Montáž svislé dopravní značky základní velikosti do 1 m2 objímkami na sloupky nebo konzoly</t>
  </si>
  <si>
    <t>"nové SDZ" 12</t>
  </si>
  <si>
    <t>26</t>
  </si>
  <si>
    <t>40445620</t>
  </si>
  <si>
    <t>zákazové, příkazové dopravní značky B1-B34, C1-15 700mm</t>
  </si>
  <si>
    <t>1364178843</t>
  </si>
  <si>
    <t>"C9a" 6</t>
  </si>
  <si>
    <t>"C9b" 6</t>
  </si>
  <si>
    <t>27</t>
  </si>
  <si>
    <t>914511112</t>
  </si>
  <si>
    <t>Montáž sloupku dopravních značek délky do 3,5 m s betonovým základem a patkou</t>
  </si>
  <si>
    <t>650192693</t>
  </si>
  <si>
    <t>Montáž sloupku dopravních značek délky do 3,5 m do hliníkové patky</t>
  </si>
  <si>
    <t>"nové SDZ" 6</t>
  </si>
  <si>
    <t>28</t>
  </si>
  <si>
    <t>40445225</t>
  </si>
  <si>
    <t>sloupek pro dopravní značku Zn D 60mm v 3,5m</t>
  </si>
  <si>
    <t>-748190478</t>
  </si>
  <si>
    <t>29</t>
  </si>
  <si>
    <t>40445240</t>
  </si>
  <si>
    <t>patka pro sloupek Al D 60mm</t>
  </si>
  <si>
    <t>326649540</t>
  </si>
  <si>
    <t>30</t>
  </si>
  <si>
    <t>40445256</t>
  </si>
  <si>
    <t>svorka upínací na sloupek dopravní značky D 60mm</t>
  </si>
  <si>
    <t>-911227665</t>
  </si>
  <si>
    <t>12*2</t>
  </si>
  <si>
    <t>31</t>
  </si>
  <si>
    <t>40445253</t>
  </si>
  <si>
    <t>víčko plastové na sloupek D 60mm</t>
  </si>
  <si>
    <t>-1346960731</t>
  </si>
  <si>
    <t>32</t>
  </si>
  <si>
    <t>915231112</t>
  </si>
  <si>
    <t>Vodorovné dopravní značení přechody pro chodce, šipky, symboly retroreflexní bílý plast</t>
  </si>
  <si>
    <t>-730318534</t>
  </si>
  <si>
    <t>Vodorovné dopravní značení stříkaným plastem přechody pro chodce, šipky, symboly nápisy bílé retroreflexní</t>
  </si>
  <si>
    <t>"V13" 65</t>
  </si>
  <si>
    <t>"symbol chodec+cyklista" 24*1,5</t>
  </si>
  <si>
    <t>33</t>
  </si>
  <si>
    <t>915621111</t>
  </si>
  <si>
    <t>Předznačení vodorovného plošného značení</t>
  </si>
  <si>
    <t>-728391265</t>
  </si>
  <si>
    <t>Předznačení pro vodorovné značení stříkané barvou nebo prováděné z nátěrových hmot plošné šipky, symboly, nápisy</t>
  </si>
  <si>
    <t>101</t>
  </si>
  <si>
    <t>34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</si>
  <si>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</si>
  <si>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</si>
  <si>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454177239</t>
  </si>
  <si>
    <t>"nové silniční obruby, část I."5,2</t>
  </si>
  <si>
    <t>"nové silniční obruby, část II."11,25</t>
  </si>
  <si>
    <t>"nové silniční obruby, část III."10,7</t>
  </si>
  <si>
    <t>35</t>
  </si>
  <si>
    <t>59217029</t>
  </si>
  <si>
    <t>obrubník betonový silniční nájezdový 1000x150x150mm</t>
  </si>
  <si>
    <t>-205648443</t>
  </si>
  <si>
    <t>"část I."3,15*1,02</t>
  </si>
  <si>
    <t>"část II."(3+3,5)*1,02</t>
  </si>
  <si>
    <t>"část III."(3,39+3,1)*1,02</t>
  </si>
  <si>
    <t>36</t>
  </si>
  <si>
    <t>59217030</t>
  </si>
  <si>
    <t>obrubník betonový silniční přechodový 1000x150x150-250mm</t>
  </si>
  <si>
    <t>576430246</t>
  </si>
  <si>
    <t>"část I. - PP"1</t>
  </si>
  <si>
    <t>"část I. - PL"1</t>
  </si>
  <si>
    <t>"část II. - PL"2</t>
  </si>
  <si>
    <t>"část II. - PP"2</t>
  </si>
  <si>
    <t>"část III. - PP"2</t>
  </si>
  <si>
    <t>"část III. - PL"2</t>
  </si>
  <si>
    <t>37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</si>
  <si>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</si>
  <si>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</si>
  <si>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-2032271196</t>
  </si>
  <si>
    <t>"část I."21,95</t>
  </si>
  <si>
    <t>"část II."34,1</t>
  </si>
  <si>
    <t>"část III."563,37-18,3-18,5</t>
  </si>
  <si>
    <t>38</t>
  </si>
  <si>
    <t>59217017</t>
  </si>
  <si>
    <t>obrubník betonový chodníkový 1000x100x250mm</t>
  </si>
  <si>
    <t>138598947</t>
  </si>
  <si>
    <t>"část I."21,95*1,02</t>
  </si>
  <si>
    <t>"část II."34,1*1,02</t>
  </si>
  <si>
    <t>"část III."(563,37-18,3-18,5)*1,02</t>
  </si>
  <si>
    <t>39</t>
  </si>
  <si>
    <t>916991121</t>
  </si>
  <si>
    <t>Lože pod obrubníky, krajníky nebo obruby z dlažebních kostek z betonu prostého</t>
  </si>
  <si>
    <t>-182262546</t>
  </si>
  <si>
    <t>"beton pod silniční obrubu, část I."0,05*5,2*0,35</t>
  </si>
  <si>
    <t>"beton pod chodníkovou obrubu, část I."0,05*21,95*0,30</t>
  </si>
  <si>
    <t>"beton pod silniční obrubu, část II."0,05*11,25*0,35</t>
  </si>
  <si>
    <t>"beton pod chodníkovou obrubu, část II."0,05*34,1*0,30</t>
  </si>
  <si>
    <t>"beton pod chodníkovou obrubu, část III."0,05*(310,5-18,3)*0,3</t>
  </si>
  <si>
    <t>"beton pod chodníkovou obrubu u bet. základu, část III."0,05*(253,37-18,5)*0,2</t>
  </si>
  <si>
    <t>"beton pod silniční obrubu, část III."0,05*10,7*0,35</t>
  </si>
  <si>
    <t>40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</si>
  <si>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</si>
  <si>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</si>
  <si>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1714944975</t>
  </si>
  <si>
    <t xml:space="preserve">"u silničních obrub začátku a konce cyklostezky část I."6,02 </t>
  </si>
  <si>
    <t xml:space="preserve">"u silničních obrub začátku a konce cyklostezky část II."12,62 </t>
  </si>
  <si>
    <t xml:space="preserve">"u silničních obrub začátku a konce cyklostezky část III."6,75+5,5 </t>
  </si>
  <si>
    <t>41</t>
  </si>
  <si>
    <t>919735112</t>
  </si>
  <si>
    <t>Řezání stávajícího živičného krytu nebo podkladu hloubky přes 50 do 100 mm</t>
  </si>
  <si>
    <t>-2139264543</t>
  </si>
  <si>
    <t>"asfalt u silničních obrub na nájezdech a sjezdech z cyklostezky, část I."6,02</t>
  </si>
  <si>
    <t>"asfalt u silničních obrub na nájezdech a sjezdech z cyklostezky, část II."12,62</t>
  </si>
  <si>
    <t>"asfalt u silničních obrub na nájezdech a sjezdech z cyklostezky, část III."6,75+5,5</t>
  </si>
  <si>
    <t>42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</si>
  <si>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</si>
  <si>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</si>
  <si>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1654524574</t>
  </si>
  <si>
    <t>"předláždění- výškové napojení, část II"1,21</t>
  </si>
  <si>
    <t>997</t>
  </si>
  <si>
    <t>Přesun sutě</t>
  </si>
  <si>
    <t>43</t>
  </si>
  <si>
    <t>997211511</t>
  </si>
  <si>
    <t>Vodorovná doprava suti nebo vybouraných hmot suti se složením a hrubým urovnáním, na vzdálenost do 1 km</t>
  </si>
  <si>
    <t>-497763631</t>
  </si>
  <si>
    <t>"beton"</t>
  </si>
  <si>
    <t>"stávající dlažba 300x300x50, část II."(34,46*0,05)*2,2</t>
  </si>
  <si>
    <t>"stávající dlažba 300x300x50, část II-výškové napojení materiál zpět."(1,21*0,05)*2,2</t>
  </si>
  <si>
    <t>"stávající dlažba 300x300x50, část III"(405,505*0,05)*2,2</t>
  </si>
  <si>
    <t>"silniční obruba část I."5,5*0,205</t>
  </si>
  <si>
    <t>"silniční obruba část II."(6,1+5,2)*0,205</t>
  </si>
  <si>
    <t>"silniční obruba část III."(5,1+5,6)*0,205</t>
  </si>
  <si>
    <t>"zahradní obruba, část II."(16,87+12,6+6,62)*0,04</t>
  </si>
  <si>
    <t>"zahradní obruba, část III."(6,5+33,47+134,31+7,43+5,23-18,3)*0,04</t>
  </si>
  <si>
    <t>"bet patka DZ IS24c"1*0,099</t>
  </si>
  <si>
    <t>"kamenivo"</t>
  </si>
  <si>
    <t>"podklad pod dlažbou 300 x 300 x 50 v chodníku tl.200mm, část II."(34,46*0,2)*2</t>
  </si>
  <si>
    <t>"podklad pod dlažbou 300 x 300 x 50 v chodníku tl.200mm, část III."(405,505*0,2)*2</t>
  </si>
  <si>
    <t xml:space="preserve">"podklad pod asfaltem  v chodníku tl.200mm, část III."(9,00*0,2)*2</t>
  </si>
  <si>
    <t>"asfalt"</t>
  </si>
  <si>
    <t>"asfalt u silničních obrub na nájezdech a sjezdech z cyklostezky, část I."(1,6*0,1)*2,4</t>
  </si>
  <si>
    <t>"asfalt u silničních obrub na nájezdech a sjezdech z cyklostezky, část II."(3,35*0,1)*2,4</t>
  </si>
  <si>
    <t>"asfalt u silničních obrub na nájezdech a sjezdech z cyklostezky, část III."((2,81+1,66)*0,1)*2,4</t>
  </si>
  <si>
    <t>"asfalt v chodníku tl. 50mm, pro kci cyklostezky, část III"(9,00*0,05)*2,4</t>
  </si>
  <si>
    <t>44</t>
  </si>
  <si>
    <t>997211519</t>
  </si>
  <si>
    <t>Vodorovná doprava suti nebo vybouraných hmot suti se složením a hrubým urovnáním, na vzdálenost Příplatek k ceně za každý další i započatý 1 km přes 1 km</t>
  </si>
  <si>
    <t>1526465651</t>
  </si>
  <si>
    <t>"beton"62,458*5</t>
  </si>
  <si>
    <t>"kamenivo"179,586*5</t>
  </si>
  <si>
    <t>"asfalt"3,341*25</t>
  </si>
  <si>
    <t>45</t>
  </si>
  <si>
    <t>997221861</t>
  </si>
  <si>
    <t>Poplatek za uložení stavebního odpadu na recyklační skládce (skládkovné) z prostého betonu zatříděného do Katalogu odpadů pod kódem 17 01 01</t>
  </si>
  <si>
    <t>-2034928939</t>
  </si>
  <si>
    <t>"beton"62,458</t>
  </si>
  <si>
    <t>46</t>
  </si>
  <si>
    <t>997221873</t>
  </si>
  <si>
    <t>-1620861092</t>
  </si>
  <si>
    <t>"kamenivo"179,586</t>
  </si>
  <si>
    <t>47</t>
  </si>
  <si>
    <t>997221875</t>
  </si>
  <si>
    <t>Poplatek za uložení stavebního odpadu na recyklační skládce (skládkovné) asfaltového bez obsahu dehtu zatříděného do Katalogu odpadů pod kódem 17 03 02</t>
  </si>
  <si>
    <t>1127204044</t>
  </si>
  <si>
    <t>"asfalt"3,341</t>
  </si>
  <si>
    <t>998</t>
  </si>
  <si>
    <t>Přesun hmot</t>
  </si>
  <si>
    <t>48</t>
  </si>
  <si>
    <t>998223011</t>
  </si>
  <si>
    <t>Přesun hmot pro pozemní komunikace s krytem dlážděným dopravní vzdálenost do 200 m jakékoliv délky objektu</t>
  </si>
  <si>
    <t>956976121</t>
  </si>
  <si>
    <t>SO 102 - Společný prostor pro chodce a cyklisty - neuznatelné náklady</t>
  </si>
  <si>
    <t xml:space="preserve">SO 102 - Společný prostor pro chodce a cyklisty - neuznatelné náklady </t>
  </si>
  <si>
    <t>-1888252092</t>
  </si>
  <si>
    <t>"bet. dlažba 300x300x50, část III-pro nové zatravnění."41,15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</si>
  <si>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</si>
  <si>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</si>
  <si>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-2005338562</t>
  </si>
  <si>
    <t>"podklad pod bet dlažbou, pro nové zatarvnění tl.50mm"41,15</t>
  </si>
  <si>
    <t>-948609478</t>
  </si>
  <si>
    <t>"asfalt v chodníku pro napojení na cyklostezku, tl. 50mm"0,84</t>
  </si>
  <si>
    <t>-846250883</t>
  </si>
  <si>
    <t>"záhonová obruba okolo stávajícího chodníku část III., pro nové zatravnění"16,7+17,5</t>
  </si>
  <si>
    <t>122251101</t>
  </si>
  <si>
    <t>Odkopávky a prokopávky nezapažené strojně v hornině třídy těžitelnosti I skupiny 3 do 20 m3</t>
  </si>
  <si>
    <t>-1724769165</t>
  </si>
  <si>
    <t>"odkop zeminy pro nové zatravnění, tl. 100mm, část I."11,15*0,1</t>
  </si>
  <si>
    <t>"odkop zeminy pro nové zatravnění, tl. 100mm, část II."17,21*0,1</t>
  </si>
  <si>
    <t>"odkop zeminy pro nové zatravnění, tl. 100mm, část III."(14,73+10,9+91,3+12,23+19,207)*0,1</t>
  </si>
  <si>
    <t>1720563515</t>
  </si>
  <si>
    <t>"odkopávky"17,673</t>
  </si>
  <si>
    <t>-103424055</t>
  </si>
  <si>
    <t>-2092042559</t>
  </si>
  <si>
    <t>"odkopávky"17,673*1,8</t>
  </si>
  <si>
    <t>181351103</t>
  </si>
  <si>
    <t>Rozprostření a urovnání ornice v rovině nebo ve svahu sklonu do 1:5 strojně při souvislé ploše přes 100 do 500 m2, tl. vrstvy do 200 mm</t>
  </si>
  <si>
    <t>-897685722</t>
  </si>
  <si>
    <t xml:space="preserve">"nové zatravnění, část I."11,15 </t>
  </si>
  <si>
    <t>"nové zatravnění, část II."17,21</t>
  </si>
  <si>
    <t>"nové zatravnění, část III."14,73+10,9+91,3+12,23+19,207+41,5</t>
  </si>
  <si>
    <t>181411131</t>
  </si>
  <si>
    <t>Založení trávníku na půdě předem připravené plochy do 1000 m2 výsevem včetně utažení parkového v rovině nebo na svahu do 1:5</t>
  </si>
  <si>
    <t>-729582097</t>
  </si>
  <si>
    <t>"nové zatravnění, část I."11,15</t>
  </si>
  <si>
    <t>00572410</t>
  </si>
  <si>
    <t>osivo směs travní parková</t>
  </si>
  <si>
    <t>kg</t>
  </si>
  <si>
    <t>-1440198815</t>
  </si>
  <si>
    <t>"nové zatravnění část I."0,04*11,15</t>
  </si>
  <si>
    <t>"nové zatravnění část II."0,04*17,21</t>
  </si>
  <si>
    <t>"nové zatravnění část III."0,04*189,86</t>
  </si>
  <si>
    <t>10371500</t>
  </si>
  <si>
    <t>substrát pro trávníky VL</t>
  </si>
  <si>
    <t>-216752852</t>
  </si>
  <si>
    <t>"zatravnění, část I."0,1*11,15</t>
  </si>
  <si>
    <t>"zatravnění, část II."0,1*17,21</t>
  </si>
  <si>
    <t>"zatravnění, část III."0,1*189,86</t>
  </si>
  <si>
    <t>919735111</t>
  </si>
  <si>
    <t>Řezání stávajícího živičného krytu nebo podkladu hloubky do 50 mm</t>
  </si>
  <si>
    <t>1079882683</t>
  </si>
  <si>
    <t>"napojení asfalt. chodníku na cyklostezku, hl.50mm"2,01</t>
  </si>
  <si>
    <t>-510554039</t>
  </si>
  <si>
    <t>"podklad pod bet dlažbou, pro nové zatravnění tl.50mm"(41,15*0,05)*2</t>
  </si>
  <si>
    <t>"záhonová obruba okolo stávajícího chodníku část III., pro nové zatravnění"(16,7+17,5)*0,04</t>
  </si>
  <si>
    <t>"bet. dlažba 300x300x50, část III-pro nové zatravnění."(41,15*0,05)*2,2</t>
  </si>
  <si>
    <t>"asfalt v chodníku pro napojení na cyklostezku, tl. 50mm"(0,84*0,05)*2,4</t>
  </si>
  <si>
    <t>-170245204</t>
  </si>
  <si>
    <t>"kamenivo"4,115*5</t>
  </si>
  <si>
    <t>"beton"5,895*5</t>
  </si>
  <si>
    <t>"asfalt"0,101*25</t>
  </si>
  <si>
    <t>-1170043406</t>
  </si>
  <si>
    <t>5,895</t>
  </si>
  <si>
    <t>1391772557</t>
  </si>
  <si>
    <t>4,115</t>
  </si>
  <si>
    <t>-2035866503</t>
  </si>
  <si>
    <t>0,101</t>
  </si>
  <si>
    <t>-110855100</t>
  </si>
  <si>
    <t xml:space="preserve">SO 103 - Nástupiště a chodník </t>
  </si>
  <si>
    <t xml:space="preserve">    2 - Zakládání</t>
  </si>
  <si>
    <t>-627774488</t>
  </si>
  <si>
    <t>"rozebrání dlažeb betonových 300x300x50"3,29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</si>
  <si>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</si>
  <si>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</si>
  <si>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1782158448</t>
  </si>
  <si>
    <t>"podklad pod asfaltem v chodníku tl.200mm pro kci chodníku"64,58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</si>
  <si>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</si>
  <si>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</si>
  <si>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-1085974626</t>
  </si>
  <si>
    <t>"odstranění asfaltu v chodníku, tl.50mm"64,58</t>
  </si>
  <si>
    <t>1077055947</t>
  </si>
  <si>
    <t>"podklad pod asfaltem v komunikaci pro kci nástupiště, tl.30mm"10,67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</si>
  <si>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</si>
  <si>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</si>
  <si>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-1826304178</t>
  </si>
  <si>
    <t>"podklad pod bet. dlažbou 300x300x50, tl.200mm"3,29</t>
  </si>
  <si>
    <t>1902150062</t>
  </si>
  <si>
    <t>"odtsranění asfaltu v komunikaci, tl.100mm"21,19</t>
  </si>
  <si>
    <t>-2099212886</t>
  </si>
  <si>
    <t>"silniční obruba"42,4</t>
  </si>
  <si>
    <t>-1549327138</t>
  </si>
  <si>
    <t>"obruba chodníková"8,2</t>
  </si>
  <si>
    <t>1353107600</t>
  </si>
  <si>
    <t>"odkop zeminy pro novou kci chodníku, tl.250mm"0,25*13,43</t>
  </si>
  <si>
    <t>132251101</t>
  </si>
  <si>
    <t>Hloubení nezapažených rýh šířky do 800 mm strojně s urovnáním dna do předepsaného profilu a spádu v hornině třídy těžitelnosti I skupiny 3 do 20 m3</t>
  </si>
  <si>
    <t>-311142167</t>
  </si>
  <si>
    <t>"hloubení rýhy pro chodníkovou obrubu"0,1204*48,16</t>
  </si>
  <si>
    <t>132351101</t>
  </si>
  <si>
    <t>Hloubení nezapažených rýh šířky do 800 mm strojně s urovnáním dna do předepsaného profilu a spádu v hornině třídy těžitelnosti II skupiny 4 do 20 m3</t>
  </si>
  <si>
    <t>-347038141</t>
  </si>
  <si>
    <t>"rýha pro silniční obrubu v komunikaci"28,4*0,075</t>
  </si>
  <si>
    <t>"rýha pro obrubu bezbariérovou"0,3983*15</t>
  </si>
  <si>
    <t>1118238745</t>
  </si>
  <si>
    <t>"odkopávky"3,358</t>
  </si>
  <si>
    <t>"hloubení rýh"5,798</t>
  </si>
  <si>
    <t>"dosyp k obrubě-mat. zpět"-2,367</t>
  </si>
  <si>
    <t>-2125039533</t>
  </si>
  <si>
    <t>6,789</t>
  </si>
  <si>
    <t>1854604673</t>
  </si>
  <si>
    <t>6,789*1,8</t>
  </si>
  <si>
    <t>708351827</t>
  </si>
  <si>
    <t>"dosyp k obrubě chodníkové- mat. zpět"0,0487*48,6</t>
  </si>
  <si>
    <t>"zásyp pod bezbariérový obrubník, frakce 0/32"0,2351*15</t>
  </si>
  <si>
    <t>"zásyp okolo bezbariérového obrubníku, ŠD 0/32"0,0629*15</t>
  </si>
  <si>
    <t>58344171</t>
  </si>
  <si>
    <t>štěrkodrť frakce 0/32</t>
  </si>
  <si>
    <t>1835015965</t>
  </si>
  <si>
    <t>"zásyp pod bezbariérový obrubník, frakce 0/32"(0,2351*15)*2</t>
  </si>
  <si>
    <t>"zásyp okolo bezbariérového obrubníku, ŠD 0/32"(0,0629*15)*2</t>
  </si>
  <si>
    <t>42157511</t>
  </si>
  <si>
    <t>90,4+3,8</t>
  </si>
  <si>
    <t>Zakládání</t>
  </si>
  <si>
    <t>274313911</t>
  </si>
  <si>
    <t>Základy z betonu prostého pasy betonu kamenem neprokládaného tř. C 30/37</t>
  </si>
  <si>
    <t>577150464</t>
  </si>
  <si>
    <t>"betonový základ pod bazbariérový obrubník"0,6*0,15*15</t>
  </si>
  <si>
    <t>564851111</t>
  </si>
  <si>
    <t>Podklad ze štěrkodrti ŠD s rozprostřením a zhutněním, po zhutnění tl. 150 mm</t>
  </si>
  <si>
    <t>263005143</t>
  </si>
  <si>
    <t>"kce nástupiště, frakce 0/32"94,2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</si>
  <si>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</si>
  <si>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</si>
  <si>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1123051061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</si>
  <si>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</si>
  <si>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"nástupiště + chodník"94,2</t>
  </si>
  <si>
    <t>"slepecká dlažba v cyklostezce"2,41</t>
  </si>
  <si>
    <t>59245018</t>
  </si>
  <si>
    <t>dlažba tvar obdélník betonová 200x100x60mm přírodní</t>
  </si>
  <si>
    <t>357222873</t>
  </si>
  <si>
    <t>85,3*1,02</t>
  </si>
  <si>
    <t>59245008</t>
  </si>
  <si>
    <t>dlažba tvar obdélník betonová 200x100x60mm barevná</t>
  </si>
  <si>
    <t>2097188289</t>
  </si>
  <si>
    <t>"červená"5,2*1,02</t>
  </si>
  <si>
    <t>59245006</t>
  </si>
  <si>
    <t>dlažba tvar obdélník betonová pro nevidomé 200x100x60mm barevná</t>
  </si>
  <si>
    <t>1408247155</t>
  </si>
  <si>
    <t>"červená"6,14*1,02</t>
  </si>
  <si>
    <t>148363630</t>
  </si>
  <si>
    <t>28,4</t>
  </si>
  <si>
    <t>59217031</t>
  </si>
  <si>
    <t>obrubník betonový silniční 1000x150x250mm</t>
  </si>
  <si>
    <t>1418160577</t>
  </si>
  <si>
    <t>28,4*1,02</t>
  </si>
  <si>
    <t>761077389</t>
  </si>
  <si>
    <t>5+43,6</t>
  </si>
  <si>
    <t>692030141</t>
  </si>
  <si>
    <t>48,6*1,02</t>
  </si>
  <si>
    <t>916431111</t>
  </si>
  <si>
    <t>Osazení betonového bezbariérového obrubníku s ložem betonovým tl. 150 mm úložná šířka do 400 mm bez boční opěry</t>
  </si>
  <si>
    <t>1477785571</t>
  </si>
  <si>
    <t>Poznámka k položce:_x000d_
Lepení na mrazuvzdorné lepidlo tl.0,3-0,5cm.</t>
  </si>
  <si>
    <t>59217040</t>
  </si>
  <si>
    <t>obrubník betonový bezbariérový náběhový</t>
  </si>
  <si>
    <t>-1589958755</t>
  </si>
  <si>
    <t>59217041</t>
  </si>
  <si>
    <t>obrubník betonový bezbariérový přímý</t>
  </si>
  <si>
    <t>-1457681567</t>
  </si>
  <si>
    <t>708112334</t>
  </si>
  <si>
    <t>"pod chodníkovou obrubu"0,05*48,6*0,3</t>
  </si>
  <si>
    <t>"pod silniční obrubu"0,05*28,4*0,35</t>
  </si>
  <si>
    <t>-2084022009</t>
  </si>
  <si>
    <t>"rozebrání dlažeb betonových 300x300x50"(3,29*0,05)*2,2</t>
  </si>
  <si>
    <t>"silniční obruba"42,4*0,205</t>
  </si>
  <si>
    <t>"obruba chodníková"8,2*0,04</t>
  </si>
  <si>
    <t>"podklad pod asfaltem v chodníku tl.200mm pro kci chodníku"(64,58*0,2)*2</t>
  </si>
  <si>
    <t>"podklad pod asfaltem v komunikaci pro kci nástupiště, tl.30mm"(10,67*0,03)*2</t>
  </si>
  <si>
    <t>"podklad pod bet. dlažbou 300x300x50, tl.200mm"(3,29*0,2)*2</t>
  </si>
  <si>
    <t>"rýha pro silniční obrubu v komunikaci"(28,4*0,075)*2</t>
  </si>
  <si>
    <t>"rýha pro obrubu bezbariérovou"(0,3983*15)*2</t>
  </si>
  <si>
    <t>"odstranění asfaltu v chodníku, tl.50mm"(64,58*0,05)*2,4</t>
  </si>
  <si>
    <t>"odstranění asfaltu v komunikaci, tl.100mm"(21,19*0,1)*2,4</t>
  </si>
  <si>
    <t>1256822027</t>
  </si>
  <si>
    <t>"kamenivo"43,997*5</t>
  </si>
  <si>
    <t>"beton"9,382*5</t>
  </si>
  <si>
    <t>"asfalt"12,836*25</t>
  </si>
  <si>
    <t>-634532113</t>
  </si>
  <si>
    <t>9,382</t>
  </si>
  <si>
    <t>-1242270753</t>
  </si>
  <si>
    <t>43,997</t>
  </si>
  <si>
    <t>-1316927670</t>
  </si>
  <si>
    <t>12,836</t>
  </si>
  <si>
    <t>374168105</t>
  </si>
  <si>
    <t xml:space="preserve">SO 104 - Autobusový záliv </t>
  </si>
  <si>
    <t>SO 104 - Autobusový záliv</t>
  </si>
  <si>
    <t>-2012771915</t>
  </si>
  <si>
    <t>"bet. dlažba 300x300x50, pro nové zatravnění"10,82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</si>
  <si>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</si>
  <si>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</si>
  <si>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-378090133</t>
  </si>
  <si>
    <t>"podklad pod asf. chodníkem pro nové zatravnění, tl.50mm"50,26+9,28</t>
  </si>
  <si>
    <t>"podklad dlažbou 300x300x50 pro nové zatravnění, tl.50mm"10,82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</si>
  <si>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</si>
  <si>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</si>
  <si>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728855861</t>
  </si>
  <si>
    <t>"podklad pod asfaltem a přídlažbou pro novou kci, tl.400mm"144,096</t>
  </si>
  <si>
    <t>-1035468531</t>
  </si>
  <si>
    <t>"asfalt v chodníku pro nové zatravnění, tl.50mm"50,26+9,28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</si>
  <si>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</si>
  <si>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</si>
  <si>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-2118088187</t>
  </si>
  <si>
    <t>"odstranění asfaltu okolo přídlažby tl.100"15,7</t>
  </si>
  <si>
    <t>"odstranění asfaltu tl.100mm v autobusovém zálivu"112,9902</t>
  </si>
  <si>
    <t>"odstranění asfaltu tl.100mm pro nové zatravnění "38,78</t>
  </si>
  <si>
    <t>1664438294</t>
  </si>
  <si>
    <t>"betonová přídlažba 500/250/100"62,15</t>
  </si>
  <si>
    <t>"silniční obruba pro nové zatravnění"21,65</t>
  </si>
  <si>
    <t>1517427289</t>
  </si>
  <si>
    <t>"obruba chodníková pro nové zatravnění"67,2351</t>
  </si>
  <si>
    <t>122251103</t>
  </si>
  <si>
    <t>Odkopávky a prokopávky nezapažené strojně v hornině třídy těžitelnosti I skupiny 3 přes 50 do 100 m3</t>
  </si>
  <si>
    <t>1476003453</t>
  </si>
  <si>
    <t>"odkop pod podkladem asfaltu pro novou kci, tl.120mm"0,12*144,096</t>
  </si>
  <si>
    <t>"odkop v případě SANACE, tl.200mm"0,2*144,096</t>
  </si>
  <si>
    <t>"odkop DV ke zrušení"(1,5*1,5*1,5)-(0,93*1,5)</t>
  </si>
  <si>
    <t>"odkop pro nové zatravnění, tl.100mm"0,1*(2,20+(1,21+20,26))</t>
  </si>
  <si>
    <t>131251100</t>
  </si>
  <si>
    <t>Hloubení nezapažených jam a zářezů strojně s urovnáním dna do předepsaného profilu a spádu v hornině třídy těžitelnosti I skupiny 3 do 20 m3</t>
  </si>
  <si>
    <t>653981202</t>
  </si>
  <si>
    <t>"nová DV"(1,5*1,5*(1,5-0,62))</t>
  </si>
  <si>
    <t>1342316072</t>
  </si>
  <si>
    <t>"rýha pro silniční obrubu"19,37*0,137</t>
  </si>
  <si>
    <t>"rýha pro napojení DV na kanalizaci"0,6*1,5*2</t>
  </si>
  <si>
    <t>-1244188670</t>
  </si>
  <si>
    <t>"odkopávky"50,458</t>
  </si>
  <si>
    <t>"hloubení jam"1,98</t>
  </si>
  <si>
    <t>"zásyp-mat. zpět"-(3,878+0,969)</t>
  </si>
  <si>
    <t>-1646151242</t>
  </si>
  <si>
    <t>47,591</t>
  </si>
  <si>
    <t>-1701136625</t>
  </si>
  <si>
    <t>47,591*1,8</t>
  </si>
  <si>
    <t>-611557402</t>
  </si>
  <si>
    <t>"dosyp okolo silniční obruby-mat zpět"0,05*19,37</t>
  </si>
  <si>
    <t>"zásyp zrušené DV"1,5*1,5*(1,5-0,1)</t>
  </si>
  <si>
    <t>"zásyp nové DV"1,5*1,5*1,5-(0,93*1,5)</t>
  </si>
  <si>
    <t>"zásyp potrubí pro napojení DV"(0,6*(1,5-0,63)*2)</t>
  </si>
  <si>
    <t>"zásyp sypaninou pro dorovnání výšky po odstranění asfaltu pro nové zatravnění-mat. zpět"0,1*38,78</t>
  </si>
  <si>
    <t>900450800</t>
  </si>
  <si>
    <t>"zásyp zrušené DV"(1,5*1,5*(1,5-0,1))*2</t>
  </si>
  <si>
    <t>"zásyp nové DV"(1,5*1,5*1,5-(0,93*1,5))*2</t>
  </si>
  <si>
    <t>"zásyp rýhy pro napojení DV na kanalizaci"(0,6*2*0,37)*2</t>
  </si>
  <si>
    <t>58337310</t>
  </si>
  <si>
    <t>štěrkopísek frakce 0/4</t>
  </si>
  <si>
    <t>232282370</t>
  </si>
  <si>
    <t>"zásyp potrubí pro napojení DV na kanalizaci"((0,6*2*0,5)-(0,0314*2))*2</t>
  </si>
  <si>
    <t>1703104524</t>
  </si>
  <si>
    <t>"nové zatravnění, tl.100mm"42,0975+(44,66+51,68)</t>
  </si>
  <si>
    <t>-566838796</t>
  </si>
  <si>
    <t>"nové zatravnění, tl.100mm"42,0975+(96,34)</t>
  </si>
  <si>
    <t>813022067</t>
  </si>
  <si>
    <t>"nové zatravnění"0,04*(42,0975+96,34)</t>
  </si>
  <si>
    <t>-732287882</t>
  </si>
  <si>
    <t>"nové zatravnění, tl.100mm"0,1*(42,0975+96,34)</t>
  </si>
  <si>
    <t>213141112</t>
  </si>
  <si>
    <t>Zřízení vrstvy z geotextilie filtrační, separační, odvodňovací, ochranné, výztužné nebo protierozní v rovině nebo ve sklonu do 1:5, šířky přes 3 do 6 m</t>
  </si>
  <si>
    <t>-1649556703</t>
  </si>
  <si>
    <t>"pro případ SANACE"144,096</t>
  </si>
  <si>
    <t>69311068</t>
  </si>
  <si>
    <t>geotextilie netkaná separační, ochranná, filtrační, drenážní PP 300g/m2</t>
  </si>
  <si>
    <t>1552267565</t>
  </si>
  <si>
    <t>"SANACE"144,096</t>
  </si>
  <si>
    <t>564861111</t>
  </si>
  <si>
    <t>Podklad ze štěrkodrti ŠD s rozprostřením a zhutněním, po zhutnění tl. 200 mm</t>
  </si>
  <si>
    <t>-1340514077</t>
  </si>
  <si>
    <t>"SANACE,frakce 0-63"144,096</t>
  </si>
  <si>
    <t>-1210542232</t>
  </si>
  <si>
    <t>"nová kce autobusového zálivu, frakce 0-63"144,096</t>
  </si>
  <si>
    <t>567142113</t>
  </si>
  <si>
    <t>Podklad ze směsi stmelené cementem SC bez dilatačních spár, s rozprostřením a zhutněním SC C 8/10 (KSC I), po zhutnění tl. 230 mm</t>
  </si>
  <si>
    <t>-1615623328</t>
  </si>
  <si>
    <t>"kce autobusového zálivu"144,096</t>
  </si>
  <si>
    <t>864814775</t>
  </si>
  <si>
    <t>"doasfaltování okolo přídlažby, tl.100mm"15,7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</si>
  <si>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</si>
  <si>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</si>
  <si>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201318085</t>
  </si>
  <si>
    <t>"žulová kostka 10/10, kce autobusového zálivu"109,6</t>
  </si>
  <si>
    <t>58381007.R</t>
  </si>
  <si>
    <t>kostka dlažební žula 10/10</t>
  </si>
  <si>
    <t>1626887526</t>
  </si>
  <si>
    <t>"autobusový záliv"109,6*1,02</t>
  </si>
  <si>
    <t>871355241</t>
  </si>
  <si>
    <t>Kanalizační potrubí z tvrdého PVC v otevřeném výkopu ve sklonu do 20 %, hladkého plnostěnného vícevrstvého, tuhost třídy SN 12 DN 200</t>
  </si>
  <si>
    <t>-742889959</t>
  </si>
  <si>
    <t>"napojení nových DV"2</t>
  </si>
  <si>
    <t>8765.R</t>
  </si>
  <si>
    <t>Navrtávací pas DN200</t>
  </si>
  <si>
    <t>ks</t>
  </si>
  <si>
    <t>938226137</t>
  </si>
  <si>
    <t>"nové DV"1</t>
  </si>
  <si>
    <t>8958.R</t>
  </si>
  <si>
    <t>Vybourání stávající vpusti</t>
  </si>
  <si>
    <t>-1752688490</t>
  </si>
  <si>
    <t>Poznámka k položce:_x000d_
Vybourání betonových dílců stávající vpusti s naložením na dopravní prostředek</t>
  </si>
  <si>
    <t>"zrušení DV"1</t>
  </si>
  <si>
    <t>8959.R</t>
  </si>
  <si>
    <t>Zřízení vpusti kanalizační včetně dodání bet. dílců</t>
  </si>
  <si>
    <t>-1362909848</t>
  </si>
  <si>
    <t>"nová DV"1</t>
  </si>
  <si>
    <t>899203211</t>
  </si>
  <si>
    <t>Demontáž mříží litinových včetně rámů, hmotnosti jednotlivě přes 100 do 150 Kg</t>
  </si>
  <si>
    <t>646049414</t>
  </si>
  <si>
    <t>899204112</t>
  </si>
  <si>
    <t>Osazení mříží litinových včetně rámů a košů na bahno pro třídu zatížení D400, E600</t>
  </si>
  <si>
    <t>-506483590</t>
  </si>
  <si>
    <t>28661938</t>
  </si>
  <si>
    <t>mříž litinová 600/40T, 420X620 D400</t>
  </si>
  <si>
    <t>2022492741</t>
  </si>
  <si>
    <t>Afaltový beton vrstva obrusná ACO 11+ po zhutnění tl.50mm RUČNÍ POKLÁDKA</t>
  </si>
  <si>
    <t>1930486167</t>
  </si>
  <si>
    <t>"doasfaltování okolo přídlažby, tl.100mm"2*15,7</t>
  </si>
  <si>
    <t>2007954149</t>
  </si>
  <si>
    <t>"přesun DZ IJ4A - mat zpět"1</t>
  </si>
  <si>
    <t>-399202874</t>
  </si>
  <si>
    <t>"přesun DZ IJ4A"1</t>
  </si>
  <si>
    <t>915211116</t>
  </si>
  <si>
    <t>Vodorovné dopravní značení dělící čáry souvislé š 125 mm retroreflexní žlutý plast</t>
  </si>
  <si>
    <t>-661482491</t>
  </si>
  <si>
    <t>Vodorovné dopravní značení stříkaným plastem dělící čára šířky 125 mm souvislá žlutá retroreflexní</t>
  </si>
  <si>
    <t>"V12a" 21,8+33,5</t>
  </si>
  <si>
    <t>915221112</t>
  </si>
  <si>
    <t>Vodorovné dopravní značení stříkaným plastem vodící čára bílá šířky 250 mm souvislá retroreflexní</t>
  </si>
  <si>
    <t>1497995499</t>
  </si>
  <si>
    <t>"V1a(0,25)"13,00</t>
  </si>
  <si>
    <t>915221122</t>
  </si>
  <si>
    <t>Vodorovné dopravní značení stříkaným plastem vodící čára bílá šířky 250 mm přerušovaná retroreflexní</t>
  </si>
  <si>
    <t>-771502829</t>
  </si>
  <si>
    <t>"V2b(0,5 ;0,5; 0,25)"39,45</t>
  </si>
  <si>
    <t>1219100331</t>
  </si>
  <si>
    <t>"V11a"10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</si>
  <si>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</si>
  <si>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</si>
  <si>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297629330</t>
  </si>
  <si>
    <t>"přídlažba bet. deska 500/250/100"63,12</t>
  </si>
  <si>
    <t>59218002</t>
  </si>
  <si>
    <t>krajník betonový silniční 500x250x100mm</t>
  </si>
  <si>
    <t>-1983762243</t>
  </si>
  <si>
    <t>"přídlažba"63,12*1,02</t>
  </si>
  <si>
    <t>915611111</t>
  </si>
  <si>
    <t>Předznačení pro vodorovné značení stříkané barvou nebo prováděné z nátěrových hmot liniové dělicí čáry, vodicí proužky</t>
  </si>
  <si>
    <t>469865175</t>
  </si>
  <si>
    <t>"V1a(0,25)"13</t>
  </si>
  <si>
    <t>690001017</t>
  </si>
  <si>
    <t>984052344</t>
  </si>
  <si>
    <t>20,28</t>
  </si>
  <si>
    <t>-115435304</t>
  </si>
  <si>
    <t>20,28*1,02</t>
  </si>
  <si>
    <t>49</t>
  </si>
  <si>
    <t>-1447680189</t>
  </si>
  <si>
    <t>"lože pod přídlažbu"0,07*62,13*0,7</t>
  </si>
  <si>
    <t>"lože pod silniční obrubu"0,05*20,28*0,35</t>
  </si>
  <si>
    <t>50</t>
  </si>
  <si>
    <t>814741410</t>
  </si>
  <si>
    <t>"doasfaltování okolo přídlažby"62,13</t>
  </si>
  <si>
    <t>51</t>
  </si>
  <si>
    <t>1913323044</t>
  </si>
  <si>
    <t>"podél přídlažby. hl.100mm"62,4</t>
  </si>
  <si>
    <t>52</t>
  </si>
  <si>
    <t>936104211</t>
  </si>
  <si>
    <t>Montáž odpadkového koše do betonové patky</t>
  </si>
  <si>
    <t>-1853507594</t>
  </si>
  <si>
    <t>"nový odpadkový koš u autobusové zastávky"1</t>
  </si>
  <si>
    <t>53</t>
  </si>
  <si>
    <t>74910120</t>
  </si>
  <si>
    <t>koš odpadkový plastový (možnost upevnění) v 840mm D 350mm obsah 50L</t>
  </si>
  <si>
    <t>-2055494704</t>
  </si>
  <si>
    <t>"pro autobusovou zastávku"1</t>
  </si>
  <si>
    <t>54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</si>
  <si>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</si>
  <si>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</si>
  <si>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-1615533860</t>
  </si>
  <si>
    <t>"V2b(0,5 ;0,5; 0,25)"39,45*0,4</t>
  </si>
  <si>
    <t>"V1a(0,25)"13*0,4</t>
  </si>
  <si>
    <t>"V11a(0,25)"39</t>
  </si>
  <si>
    <t>55</t>
  </si>
  <si>
    <t>966001312</t>
  </si>
  <si>
    <t>Odstranění odpadkového koše přichyceného páskováním nebo šrouby</t>
  </si>
  <si>
    <t>1983521721</t>
  </si>
  <si>
    <t>Poznámka k položce:_x000d_
Likvidace v režii zhotovitele</t>
  </si>
  <si>
    <t>"demontáž z DZ "1</t>
  </si>
  <si>
    <t>56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</si>
  <si>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</si>
  <si>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</si>
  <si>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-1949453391</t>
  </si>
  <si>
    <t>"demontáž DZ IJ4A-přesun mat. zpět"1</t>
  </si>
  <si>
    <t>57</t>
  </si>
  <si>
    <t>1527503355</t>
  </si>
  <si>
    <t>"bet. dlažba 300x300x50, pro nové zatravnění"(10,82*0,05)*2,2</t>
  </si>
  <si>
    <t>"betonová přídlažba 500/250/100"(62,15*0,5*0,1)*2,2</t>
  </si>
  <si>
    <t>"silniční obruba pro nové zatravnění"21,65*0,205</t>
  </si>
  <si>
    <t>"obruba chodníková pro nové zatravnění"67,2351*0,04</t>
  </si>
  <si>
    <t>"zrušení DV"1*1,5</t>
  </si>
  <si>
    <t>"demontáž DZ IJ4A-bet patka"1*(0,3*0,3*0,5)*2,2</t>
  </si>
  <si>
    <t>"podklad pod asf. chodníkem pro nové zataravnění, tl.50mm"((50,26+9,28)*0,05)*2</t>
  </si>
  <si>
    <t>"podklad dlažbou 300x300x50 pro nové zatravnění, tl.50mm"(10,82*0,05)*2</t>
  </si>
  <si>
    <t>"podklad pod asfaltem a přídlažbou pro novou kci, tl.400mm"(144,096*0,4)*2</t>
  </si>
  <si>
    <t>"rýha pro silniční obrubu"(19,37*0,137)*2</t>
  </si>
  <si>
    <t>"rýha pro napojení DV na kanalizaci"(0,6*1,5*2)*2</t>
  </si>
  <si>
    <t>"asfalt v chodníku pro nové zatravnění, tl.50mm"((50,26+9,28)*0,05)*2,4</t>
  </si>
  <si>
    <t>"odstranění asfaltu okolo přídlažby tl.100"(15,7*0,1)*2,4</t>
  </si>
  <si>
    <t>"odstranění asfaltu tl.100mm v autobusovém zálivu"(112,9902*0,1)*2,4</t>
  </si>
  <si>
    <t>"odstranění asfaltu tl.100mm pro nové zatravnění "(38,78*0,1)*2,4</t>
  </si>
  <si>
    <t>58</t>
  </si>
  <si>
    <t>722925371</t>
  </si>
  <si>
    <t>"kamenivo"131,220*5</t>
  </si>
  <si>
    <t>"beton"16,753*5</t>
  </si>
  <si>
    <t>"asfalt"47,338*25</t>
  </si>
  <si>
    <t>59</t>
  </si>
  <si>
    <t>825641179</t>
  </si>
  <si>
    <t>16,753</t>
  </si>
  <si>
    <t>60</t>
  </si>
  <si>
    <t>664820081</t>
  </si>
  <si>
    <t>131,220</t>
  </si>
  <si>
    <t>61</t>
  </si>
  <si>
    <t>1414731856</t>
  </si>
  <si>
    <t>47,338</t>
  </si>
  <si>
    <t>62</t>
  </si>
  <si>
    <t>-1394401225</t>
  </si>
  <si>
    <t>SO 105 - Podélné parkovací stání</t>
  </si>
  <si>
    <t xml:space="preserve">SO 105 - Podélné parkovací stání </t>
  </si>
  <si>
    <t>-1642062119</t>
  </si>
  <si>
    <t>"bet. dlažba 300 x 300 x 50"167,71</t>
  </si>
  <si>
    <t>113106151</t>
  </si>
  <si>
    <t>Rozebrání dlažeb a dílců vozovek a ploch s přemístěním hmot na skládku na vzdálenost do 3 m nebo s naložením na dopravní prostředek, s jakoukoliv výplní spár ručně z velkých kostek s ložem z kameniva</t>
  </si>
  <si>
    <t>1114825383</t>
  </si>
  <si>
    <t>"pro novou kci park. stání, kostka žulová"25,09+25,14</t>
  </si>
  <si>
    <t>1508762524</t>
  </si>
  <si>
    <t>"podklad pod dlažbou 300x300x50 pro nové zatravnění, tl.50mm"6,72+98,96</t>
  </si>
  <si>
    <t>-1063713894</t>
  </si>
  <si>
    <t>"podklad pod dlažbou pro novou kci parkovacího stání, tl.200mm"66,3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</si>
  <si>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</si>
  <si>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</si>
  <si>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299656367</t>
  </si>
  <si>
    <t>"podklad pod žulovou kostkou pro novou kci, tl.400mm"25,09+25,14</t>
  </si>
  <si>
    <t>"podklad pod asfaltem pro novou kci, tl. 400mm"165,43+52,94</t>
  </si>
  <si>
    <t>"podklad pod přídlažbou pro kci parkovacího stání tl.300mm"102,19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</si>
  <si>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</si>
  <si>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</si>
  <si>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856773761</t>
  </si>
  <si>
    <t>"asfalt v komunikaci pro montáž přídlažby tl.100mm"5,91+52,5</t>
  </si>
  <si>
    <t>"asfalt pro rozšíření parkovacího stání, tl. 100 mm"165,43+52,94</t>
  </si>
  <si>
    <t>1437861040</t>
  </si>
  <si>
    <t>"přídlažba, bet deska 500*250*100"173,5</t>
  </si>
  <si>
    <t>"silniční obruba"202,29</t>
  </si>
  <si>
    <t>1890684156</t>
  </si>
  <si>
    <t>"chodníková obruba"52,2+11,07</t>
  </si>
  <si>
    <t>1373686468</t>
  </si>
  <si>
    <t>"odkop pod podkladem dlažby, pro kci park. stání, tl.490mm"0,49*66,3</t>
  </si>
  <si>
    <t>"odkop pod podkladem žulových kostek. pro novou kci, tl.120mm"(25,09+25,14)*0,12</t>
  </si>
  <si>
    <t>"odkop pod podkladem asfaltu tl.120mm"(165,43+52,94)*0,12</t>
  </si>
  <si>
    <t>"odkop v zemině pro park. stání tl.630+120mm"0,75*(18,71+257,19)</t>
  </si>
  <si>
    <t xml:space="preserve">"odkop  podél silniční obruby park. stání, dle řezu"0,1254*191,72</t>
  </si>
  <si>
    <t xml:space="preserve">"odkop  pod podkladem přídlažbové desky tl.120mm"0,12*102,19</t>
  </si>
  <si>
    <t xml:space="preserve">"odkop  pro případ SANACE, tl.200mm"0,2*725,75</t>
  </si>
  <si>
    <t xml:space="preserve">"odkop  pro zatravnění tl.100mm"0,1*(55,58+12,54)</t>
  </si>
  <si>
    <t>131251102</t>
  </si>
  <si>
    <t>Hloubení nezapažených jam a zářezů strojně s urovnáním dna do předepsaného profilu a spádu v hornině třídy těžitelnosti I skupiny 3 přes 20 do 50 m3</t>
  </si>
  <si>
    <t>-461360097</t>
  </si>
  <si>
    <t>"jáma pro nové DV"5*((1,5+0,12)*(1,5+0,12)*(1,5+0,12))</t>
  </si>
  <si>
    <t>"odkop šachty kanalizační pro zrušení"1,5*1,5*1,5-(0,93*1,5)</t>
  </si>
  <si>
    <t>347904090</t>
  </si>
  <si>
    <t>"pro napojení nových DV na kanalizaci v kci komunikace"0,6*1,5*(2,5+3+3+2,7+2,3)</t>
  </si>
  <si>
    <t>1731432540</t>
  </si>
  <si>
    <t>"odkopávky"468,508</t>
  </si>
  <si>
    <t>"hloubení jam"23,238</t>
  </si>
  <si>
    <t>"hloubení rýh"12,15</t>
  </si>
  <si>
    <t>"zásyp"-24,879</t>
  </si>
  <si>
    <t>764483744</t>
  </si>
  <si>
    <t>479,887</t>
  </si>
  <si>
    <t>1462386007</t>
  </si>
  <si>
    <t>479,887*1,8</t>
  </si>
  <si>
    <t>-995784724</t>
  </si>
  <si>
    <t>"zásyp zeminou okolo obrub silničních- zemina zpět"0,1256*191,78</t>
  </si>
  <si>
    <t>"zásyp zeminou okolo obrub silničních- zemina zpět"0,0658*12,02</t>
  </si>
  <si>
    <t xml:space="preserve">"zásyp  vybourané šachty ŠD frakce 0/32"1,5*1,5*(1,5-0,62)</t>
  </si>
  <si>
    <t>"zásyp nových DV, ŠD frakce 0/32"((1,5*1,5*1,5)-(0,93*1,5))*5</t>
  </si>
  <si>
    <t>"zásyp rýh pro napojení DV"(0,6*(1,5-0,62)*(2,5+3+3+2,7+2,3))-(0,0314*(2,5+3+3+2,7+2,3))</t>
  </si>
  <si>
    <t>917464512</t>
  </si>
  <si>
    <t>"pro zásyp zrušené šachty"(1,5*1,5*(1,5-0,62))*2</t>
  </si>
  <si>
    <t>"zásyp nových DV"(((1,5*1,5*1,5)-(0,93*1,5))*5)*2</t>
  </si>
  <si>
    <t>"zásyp rýh pro napojení DV na kanalizaci"(0,6*0,38*13,5)*2</t>
  </si>
  <si>
    <t>-1679700593</t>
  </si>
  <si>
    <t xml:space="preserve">"lože + obsyp napojení DV na kanalizaci"(0,6*0,5*13,5-(0,0314*13,5))*2 </t>
  </si>
  <si>
    <t>-974087442</t>
  </si>
  <si>
    <t>"nové zatravnění tl.100mm"6,72+98,96+55,58+12,54</t>
  </si>
  <si>
    <t>-281663527</t>
  </si>
  <si>
    <t>"nové zatravnění tl.100mm"173,8</t>
  </si>
  <si>
    <t>-1087165925</t>
  </si>
  <si>
    <t>173,8*0,04</t>
  </si>
  <si>
    <t>-627880270</t>
  </si>
  <si>
    <t>"nové zatravnění tl.100mm"0,1*173,8</t>
  </si>
  <si>
    <t>520281492</t>
  </si>
  <si>
    <t>"parkovací stání"725,75</t>
  </si>
  <si>
    <t>-1194574928</t>
  </si>
  <si>
    <t>"SANACE"725,75</t>
  </si>
  <si>
    <t>782709909</t>
  </si>
  <si>
    <t>-26784873</t>
  </si>
  <si>
    <t>"SANACE, frakce 0-63"725,75</t>
  </si>
  <si>
    <t>-1567652197</t>
  </si>
  <si>
    <t>"kce parkovacího stání, frakce 0-32"725,75</t>
  </si>
  <si>
    <t>565145121</t>
  </si>
  <si>
    <t>Asfaltový beton vrstva podkladní ACP 16 (obalované kamenivo střednězrnné - OKS) s rozprostřením a zhutněním v pruhu šířky přes 3 m, po zhutnění tl. 60 mm</t>
  </si>
  <si>
    <t>-1630515970</t>
  </si>
  <si>
    <t>"kce parkovacího stání"22,4</t>
  </si>
  <si>
    <t>243029718</t>
  </si>
  <si>
    <t>"kce parkovacího stání, frakce 0-63"725,75</t>
  </si>
  <si>
    <t>573191111</t>
  </si>
  <si>
    <t>Postřik infiltrační kationaktivní emulzí v množství 1,00 kg/m2</t>
  </si>
  <si>
    <t>29434217</t>
  </si>
  <si>
    <t>"kce parkovacího stání 0,7kg/m2"22,4</t>
  </si>
  <si>
    <t>-62497749</t>
  </si>
  <si>
    <t>"doasfaltování okolo přídlažby + silničních obrub"(52,35+8,12)</t>
  </si>
  <si>
    <t>"kce parkovacího stání"22,4+22,4</t>
  </si>
  <si>
    <t>577134141</t>
  </si>
  <si>
    <t>Asfaltový beton vrstva obrusná ACO 11 (ABS) s rozprostřením a se zhutněním z modifikovaného asfaltu v pruhu šířky přes 3 m, po zhutnění tl. 40 mm</t>
  </si>
  <si>
    <t>492339983</t>
  </si>
  <si>
    <t>577166141</t>
  </si>
  <si>
    <t>Asfaltový beton vrstva ložní ACL 22 (ABVH) s rozprostřením a zhutněním z modifikovaného asfaltu v pruhu šířky přes 3 m, po zhutnění tl. 70 mm</t>
  </si>
  <si>
    <t>835824105</t>
  </si>
  <si>
    <t>-443702951</t>
  </si>
  <si>
    <t>"žulová kostka 10/10, kce park. stání"524,08</t>
  </si>
  <si>
    <t>29207881</t>
  </si>
  <si>
    <t>"parkovací stání"524,08*1,02</t>
  </si>
  <si>
    <t>134029608</t>
  </si>
  <si>
    <t>"napojení nových DV" 1+0,7+0,6+0,5+1,1</t>
  </si>
  <si>
    <t>922362058</t>
  </si>
  <si>
    <t>"nové DV"5</t>
  </si>
  <si>
    <t>735490326</t>
  </si>
  <si>
    <t>-2140218353</t>
  </si>
  <si>
    <t>"zrušení kanalizační šachty"1</t>
  </si>
  <si>
    <t>899103211</t>
  </si>
  <si>
    <t>Demontáž poklopů litinových a ocelových včetně rámů, hmotnosti jednotlivě přes 100 do 150 Kg</t>
  </si>
  <si>
    <t>-732712500</t>
  </si>
  <si>
    <t>1155511532</t>
  </si>
  <si>
    <t>-727206298</t>
  </si>
  <si>
    <t>-1396702678</t>
  </si>
  <si>
    <t>"v ploše parkovacího stání"2</t>
  </si>
  <si>
    <t>"v stávajícím chodníku, nově v parkovacím stání+nový poklop"1</t>
  </si>
  <si>
    <t>28661935</t>
  </si>
  <si>
    <t xml:space="preserve">poklop šachtový litinový  DN 600 pro třídu zatížení D400</t>
  </si>
  <si>
    <t>1531978196</t>
  </si>
  <si>
    <t>"nový poklop pro šachtu kanaližační původně v chodníku nově v ploše park. stání"1</t>
  </si>
  <si>
    <t>"nový pro šachty v ploše parkovacího stání"2</t>
  </si>
  <si>
    <t>1962273531</t>
  </si>
  <si>
    <t>"plyn v stávajícím chodníku"2</t>
  </si>
  <si>
    <t>-703994019</t>
  </si>
  <si>
    <t>-1152455092</t>
  </si>
  <si>
    <t>"doasfaltování okolo přídlažby + silničních obrub"2*(52,35+8,12)</t>
  </si>
  <si>
    <t>560020882</t>
  </si>
  <si>
    <t>"přesun DZ P2 - mat zpět"1</t>
  </si>
  <si>
    <t>-561673742</t>
  </si>
  <si>
    <t>-614338820</t>
  </si>
  <si>
    <t>"V13a"17,7</t>
  </si>
  <si>
    <t>-1443943034</t>
  </si>
  <si>
    <t>"přídlažba bet. deska 500/250/100"173,5</t>
  </si>
  <si>
    <t>-107580325</t>
  </si>
  <si>
    <t>"přídlažba"173,5*1,02</t>
  </si>
  <si>
    <t>778183378</t>
  </si>
  <si>
    <t>-227800704</t>
  </si>
  <si>
    <t>"silniční obruba"203,87</t>
  </si>
  <si>
    <t>"silniční obruba snížená" 187,32</t>
  </si>
  <si>
    <t>59217032</t>
  </si>
  <si>
    <t>obrubník betonový silniční 1000x150x150mm</t>
  </si>
  <si>
    <t>-2024710785</t>
  </si>
  <si>
    <t>187,32*1,02</t>
  </si>
  <si>
    <t>-633479197</t>
  </si>
  <si>
    <t>203,8*1,02</t>
  </si>
  <si>
    <t>-102962534</t>
  </si>
  <si>
    <t>"pod silniční obrubu"203,8*0,05*0,35</t>
  </si>
  <si>
    <t>"pod přídlažbu"0,07*173,5*0,7</t>
  </si>
  <si>
    <t>-1968825108</t>
  </si>
  <si>
    <t>"napojení okolo parkovacího stání a silničních obrub"19,8+172,27</t>
  </si>
  <si>
    <t>115634950</t>
  </si>
  <si>
    <t>"pro montáž přídlažby a kolem silničních obrub"171,3+27,11</t>
  </si>
  <si>
    <t>-383640184</t>
  </si>
  <si>
    <t>"V2b(0,5 ;0,5; 0,25)"170,75*0,4</t>
  </si>
  <si>
    <t>"V2b(0,5 ;0,5; 0,25)"19,56*0,4</t>
  </si>
  <si>
    <t>"V13a"44,3</t>
  </si>
  <si>
    <t>327471633</t>
  </si>
  <si>
    <t>"demontáž DZ P2-přesun mat. zpět"1</t>
  </si>
  <si>
    <t>805534885</t>
  </si>
  <si>
    <t>"bet. dlažba 300 x 300 x 50"(167,71*0,05)*2,2</t>
  </si>
  <si>
    <t>"přídlažba, bet deska 500*250*100"(173,5*0,5*0,1)*2,2</t>
  </si>
  <si>
    <t>"silniční obruba"202,29*0,205</t>
  </si>
  <si>
    <t>"chodníková obruba"(52,2+11,07)*0,04</t>
  </si>
  <si>
    <t>"zrušení kanalizační šachty"1*1,5</t>
  </si>
  <si>
    <t>"demontáž DZ P2-přesun mat. zpět"1*(0,3*0,3*0,5)*2,2</t>
  </si>
  <si>
    <t>"pro novou kci park. stání, kostka žulová"(25,09+25,14)*0,333</t>
  </si>
  <si>
    <t>"podklad pod dlažbou 300x300x50 pro nové zatravnění, tl.50mm"(6,72+98,96)*0,05*2,0</t>
  </si>
  <si>
    <t>"podklad pod dlažbou pro novou kci parkovacího stání, tl.200mm"(66,3*0,2)*2,0</t>
  </si>
  <si>
    <t>"podklad pod žulovou kostkou pro novou kci, tl.400mm"((25,09+25,14)*0,4)*2,0</t>
  </si>
  <si>
    <t>"podklad pod asfaltem pro novou kci, tl. 400mm"((165,43+52,94)*0,4)*2,0</t>
  </si>
  <si>
    <t>"podklad pod přídlažbou pro kci parkovacího stání tl.300mm"(102,19*0,3)*2,0</t>
  </si>
  <si>
    <t>"asfalt v komunikaci pro montáž přídlažby tl.100mm"((5,91+52,5)*0,1)*2,4</t>
  </si>
  <si>
    <t>"asfalt pro rozšíření parkovacího stání, tl. 100 mm"((165,43+52,94)*0,1)*2,4</t>
  </si>
  <si>
    <t>1761870369</t>
  </si>
  <si>
    <t>"kamenivo"330,009*5</t>
  </si>
  <si>
    <t>"beton"83,132*5</t>
  </si>
  <si>
    <t>"asfalt"66,427*25</t>
  </si>
  <si>
    <t>63</t>
  </si>
  <si>
    <t>1710929387</t>
  </si>
  <si>
    <t>83,132</t>
  </si>
  <si>
    <t>64</t>
  </si>
  <si>
    <t>-783952048</t>
  </si>
  <si>
    <t>330,009</t>
  </si>
  <si>
    <t>65</t>
  </si>
  <si>
    <t>1162616039</t>
  </si>
  <si>
    <t>66,427</t>
  </si>
  <si>
    <t>66</t>
  </si>
  <si>
    <t>-1239306926</t>
  </si>
  <si>
    <t>SO 106 - Společný prostor pro chodce a cyklisty - neuznatelné náklady Parcela 3290/34</t>
  </si>
  <si>
    <t>-444834592</t>
  </si>
  <si>
    <t>"rozebrání dlažby 300 x 300 x 50" 36,3</t>
  </si>
  <si>
    <t>1322965027</t>
  </si>
  <si>
    <t>"podklad pod dlažbou 300 x 300 x 50 tl.200mm" 36,3</t>
  </si>
  <si>
    <t>-366789521</t>
  </si>
  <si>
    <t>"vytrhání zahradní obruby" 18,3</t>
  </si>
  <si>
    <t>-1873039995</t>
  </si>
  <si>
    <t>"odkop v zemině pro kci cyklostezky tl.430mm" 0,43*18,5</t>
  </si>
  <si>
    <t>"odkop pod podkladem dlažby 300 x 300 x 50 tl.180mm" 0,18*36,3</t>
  </si>
  <si>
    <t>-387402525</t>
  </si>
  <si>
    <t>"chodníková obruba" 0,1431*(18,5+18,3)</t>
  </si>
  <si>
    <t>-485326046</t>
  </si>
  <si>
    <t>"odkopávky" 14,489</t>
  </si>
  <si>
    <t>"hloubení rýh" 5,266</t>
  </si>
  <si>
    <t>"zásyp okolo chodníkových obrub, mat. zpět" -0,0659*18,3</t>
  </si>
  <si>
    <t>-1666866856</t>
  </si>
  <si>
    <t>18,549</t>
  </si>
  <si>
    <t>-1287146389</t>
  </si>
  <si>
    <t>18,549*1,8</t>
  </si>
  <si>
    <t>-367973759</t>
  </si>
  <si>
    <t>"zásyp okolo chodníkových obrub, mat. zpět" 0,0659*18,3</t>
  </si>
  <si>
    <t>1740878750</t>
  </si>
  <si>
    <t>58,8</t>
  </si>
  <si>
    <t>1538220332</t>
  </si>
  <si>
    <t>"kce cyklostezky, frakce 0/32" 55</t>
  </si>
  <si>
    <t>596212211</t>
  </si>
  <si>
    <t>-914944356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</si>
  <si>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</si>
  <si>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 xml:space="preserve">"cyklostezka kladení dlažby tl.80mm" 55 </t>
  </si>
  <si>
    <t>-2091049056</t>
  </si>
  <si>
    <t>"barva písková" 55*1,02</t>
  </si>
  <si>
    <t>-335902017</t>
  </si>
  <si>
    <t>18,3+18,5</t>
  </si>
  <si>
    <t>676802076</t>
  </si>
  <si>
    <t>"36,8+2%" 38</t>
  </si>
  <si>
    <t>-1415046129</t>
  </si>
  <si>
    <t>"beton pod chodníkovou obrubu"0,05*18,3*0,3</t>
  </si>
  <si>
    <t>"beton pod chodníkovou obrubu u bet. základu"0,05*18,5*0,2</t>
  </si>
  <si>
    <t>808073410</t>
  </si>
  <si>
    <t>"stávající dlažba 300x300x50"(36,3*0,05)*2,2</t>
  </si>
  <si>
    <t>"zahradní obruba" 18,3*0,04</t>
  </si>
  <si>
    <t>"podklad pod dlažbou 300 x 300 x 50 v chodníku tl.200mm"(36,3*0,2)*2</t>
  </si>
  <si>
    <t>-529488897</t>
  </si>
  <si>
    <t>"beton" 4,725*5</t>
  </si>
  <si>
    <t>"kamenivo" 14,520*5</t>
  </si>
  <si>
    <t>-502139389</t>
  </si>
  <si>
    <t>"beton"4,725</t>
  </si>
  <si>
    <t>-614802684</t>
  </si>
  <si>
    <t>"kamenivo" 14,520</t>
  </si>
  <si>
    <t>288773460</t>
  </si>
  <si>
    <t>VRN - Vedlejší rozpočtové náklady</t>
  </si>
  <si>
    <t>VRN1 - Průzkumné, geodetické a projektové práce</t>
  </si>
  <si>
    <t>VRN3 - Zařízení staveniště</t>
  </si>
  <si>
    <t>VRN4 - Inženýrská činnost</t>
  </si>
  <si>
    <t>VRN1</t>
  </si>
  <si>
    <t>Průzkumné, geodetické a projektové práce</t>
  </si>
  <si>
    <t>011414000</t>
  </si>
  <si>
    <t>Průzkum výskytu odpadu</t>
  </si>
  <si>
    <t>kpl</t>
  </si>
  <si>
    <t>1024</t>
  </si>
  <si>
    <t>2092874892</t>
  </si>
  <si>
    <t>012103000</t>
  </si>
  <si>
    <t>Geodetické práce před výstavbou</t>
  </si>
  <si>
    <t>-725282712</t>
  </si>
  <si>
    <t>012303000</t>
  </si>
  <si>
    <t>Geodetické práce po výstavbě</t>
  </si>
  <si>
    <t>3725288</t>
  </si>
  <si>
    <t>013254000</t>
  </si>
  <si>
    <t>Dokumentace skutečného provedení stavby</t>
  </si>
  <si>
    <t>300566306</t>
  </si>
  <si>
    <t>VRN3</t>
  </si>
  <si>
    <t>Zařízení staveniště</t>
  </si>
  <si>
    <t>032002000</t>
  </si>
  <si>
    <t>Vybavení staveniště</t>
  </si>
  <si>
    <t>745395281</t>
  </si>
  <si>
    <t>034303000</t>
  </si>
  <si>
    <t>Dopravní značení na staveništi</t>
  </si>
  <si>
    <t>-387785965</t>
  </si>
  <si>
    <t>039002000</t>
  </si>
  <si>
    <t>Zrušení zařízení staveniště</t>
  </si>
  <si>
    <t>1523673223</t>
  </si>
  <si>
    <t>VRN4</t>
  </si>
  <si>
    <t>Inženýrská činnost</t>
  </si>
  <si>
    <t>043194000</t>
  </si>
  <si>
    <t>Ostatní zkoušky</t>
  </si>
  <si>
    <t>-1141112499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</si>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</sst>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32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VD13018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Břeclav - ulice Bratislavská, cyklostezka, podélné stání a autobusový záliv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Břeclav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23. 6. 2021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>ViaDesigne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ROUND(AG55+AG57+AG59+AG61+AG63+AG65+AG67,2)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ROUND(AS55+AS57+AS59+AS61+AS63+AS65+AS67,2)</f>
        <v>0</v>
      </c>
      <c r="AT54" s="108">
        <f>ROUND(SUM(AV54:AW54),2)</f>
        <v>0</v>
      </c>
      <c r="AU54" s="109">
        <f>ROUND(AU55+AU57+AU59+AU61+AU63+AU65+AU67,5)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ROUND(AZ55+AZ57+AZ59+AZ61+AZ63+AZ65+AZ67,2)</f>
        <v>0</v>
      </c>
      <c r="BA54" s="108">
        <f>ROUND(BA55+BA57+BA59+BA61+BA63+BA65+BA67,2)</f>
        <v>0</v>
      </c>
      <c r="BB54" s="108">
        <f>ROUND(BB55+BB57+BB59+BB61+BB63+BB65+BB67,2)</f>
        <v>0</v>
      </c>
      <c r="BC54" s="108">
        <f>ROUND(BC55+BC57+BC59+BC61+BC63+BC65+BC67,2)</f>
        <v>0</v>
      </c>
      <c r="BD54" s="110">
        <f>ROUND(BD55+BD57+BD59+BD61+BD63+BD65+BD67,2)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7"/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77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70</v>
      </c>
      <c r="BT55" s="125" t="s">
        <v>78</v>
      </c>
      <c r="BU55" s="125" t="s">
        <v>72</v>
      </c>
      <c r="BV55" s="125" t="s">
        <v>73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4" customFormat="1" ht="23.25" customHeight="1">
      <c r="A56" s="126" t="s">
        <v>81</v>
      </c>
      <c r="B56" s="65"/>
      <c r="C56" s="127"/>
      <c r="D56" s="127"/>
      <c r="E56" s="128" t="s">
        <v>75</v>
      </c>
      <c r="F56" s="128"/>
      <c r="G56" s="128"/>
      <c r="H56" s="128"/>
      <c r="I56" s="128"/>
      <c r="J56" s="127"/>
      <c r="K56" s="128" t="s">
        <v>76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101 - Společný prostor...'!J32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82</v>
      </c>
      <c r="AR56" s="67"/>
      <c r="AS56" s="131">
        <v>0</v>
      </c>
      <c r="AT56" s="132">
        <f>ROUND(SUM(AV56:AW56),2)</f>
        <v>0</v>
      </c>
      <c r="AU56" s="133">
        <f>'SO 101 - Společný prostor...'!P92</f>
        <v>0</v>
      </c>
      <c r="AV56" s="132">
        <f>'SO 101 - Společný prostor...'!J35</f>
        <v>0</v>
      </c>
      <c r="AW56" s="132">
        <f>'SO 101 - Společný prostor...'!J36</f>
        <v>0</v>
      </c>
      <c r="AX56" s="132">
        <f>'SO 101 - Společný prostor...'!J37</f>
        <v>0</v>
      </c>
      <c r="AY56" s="132">
        <f>'SO 101 - Společný prostor...'!J38</f>
        <v>0</v>
      </c>
      <c r="AZ56" s="132">
        <f>'SO 101 - Společný prostor...'!F35</f>
        <v>0</v>
      </c>
      <c r="BA56" s="132">
        <f>'SO 101 - Společný prostor...'!F36</f>
        <v>0</v>
      </c>
      <c r="BB56" s="132">
        <f>'SO 101 - Společný prostor...'!F37</f>
        <v>0</v>
      </c>
      <c r="BC56" s="132">
        <f>'SO 101 - Společný prostor...'!F38</f>
        <v>0</v>
      </c>
      <c r="BD56" s="134">
        <f>'SO 101 - Společný prostor...'!F39</f>
        <v>0</v>
      </c>
      <c r="BE56" s="4"/>
      <c r="BT56" s="135" t="s">
        <v>80</v>
      </c>
      <c r="BV56" s="135" t="s">
        <v>73</v>
      </c>
      <c r="BW56" s="135" t="s">
        <v>83</v>
      </c>
      <c r="BX56" s="135" t="s">
        <v>79</v>
      </c>
      <c r="CL56" s="135" t="s">
        <v>19</v>
      </c>
    </row>
    <row r="57" s="7" customFormat="1" ht="24.75" customHeight="1">
      <c r="A57" s="7"/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ROUND(AG58,2)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77</v>
      </c>
      <c r="AR57" s="120"/>
      <c r="AS57" s="121">
        <f>ROUND(AS58,2)</f>
        <v>0</v>
      </c>
      <c r="AT57" s="122">
        <f>ROUND(SUM(AV57:AW57),2)</f>
        <v>0</v>
      </c>
      <c r="AU57" s="123">
        <f>ROUND(AU58,5)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ROUND(AZ58,2)</f>
        <v>0</v>
      </c>
      <c r="BA57" s="122">
        <f>ROUND(BA58,2)</f>
        <v>0</v>
      </c>
      <c r="BB57" s="122">
        <f>ROUND(BB58,2)</f>
        <v>0</v>
      </c>
      <c r="BC57" s="122">
        <f>ROUND(BC58,2)</f>
        <v>0</v>
      </c>
      <c r="BD57" s="124">
        <f>ROUND(BD58,2)</f>
        <v>0</v>
      </c>
      <c r="BE57" s="7"/>
      <c r="BS57" s="125" t="s">
        <v>70</v>
      </c>
      <c r="BT57" s="125" t="s">
        <v>78</v>
      </c>
      <c r="BU57" s="125" t="s">
        <v>72</v>
      </c>
      <c r="BV57" s="125" t="s">
        <v>73</v>
      </c>
      <c r="BW57" s="125" t="s">
        <v>86</v>
      </c>
      <c r="BX57" s="125" t="s">
        <v>5</v>
      </c>
      <c r="CL57" s="125" t="s">
        <v>19</v>
      </c>
      <c r="CM57" s="125" t="s">
        <v>80</v>
      </c>
    </row>
    <row r="58" s="4" customFormat="1" ht="23.25" customHeight="1">
      <c r="A58" s="126" t="s">
        <v>81</v>
      </c>
      <c r="B58" s="65"/>
      <c r="C58" s="127"/>
      <c r="D58" s="127"/>
      <c r="E58" s="128" t="s">
        <v>84</v>
      </c>
      <c r="F58" s="128"/>
      <c r="G58" s="128"/>
      <c r="H58" s="128"/>
      <c r="I58" s="128"/>
      <c r="J58" s="127"/>
      <c r="K58" s="128" t="s">
        <v>87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102 - Společný prostor...'!J32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82</v>
      </c>
      <c r="AR58" s="67"/>
      <c r="AS58" s="131">
        <v>0</v>
      </c>
      <c r="AT58" s="132">
        <f>ROUND(SUM(AV58:AW58),2)</f>
        <v>0</v>
      </c>
      <c r="AU58" s="133">
        <f>'SO 102 - Společný prostor...'!P91</f>
        <v>0</v>
      </c>
      <c r="AV58" s="132">
        <f>'SO 102 - Společný prostor...'!J35</f>
        <v>0</v>
      </c>
      <c r="AW58" s="132">
        <f>'SO 102 - Společný prostor...'!J36</f>
        <v>0</v>
      </c>
      <c r="AX58" s="132">
        <f>'SO 102 - Společný prostor...'!J37</f>
        <v>0</v>
      </c>
      <c r="AY58" s="132">
        <f>'SO 102 - Společný prostor...'!J38</f>
        <v>0</v>
      </c>
      <c r="AZ58" s="132">
        <f>'SO 102 - Společný prostor...'!F35</f>
        <v>0</v>
      </c>
      <c r="BA58" s="132">
        <f>'SO 102 - Společný prostor...'!F36</f>
        <v>0</v>
      </c>
      <c r="BB58" s="132">
        <f>'SO 102 - Společný prostor...'!F37</f>
        <v>0</v>
      </c>
      <c r="BC58" s="132">
        <f>'SO 102 - Společný prostor...'!F38</f>
        <v>0</v>
      </c>
      <c r="BD58" s="134">
        <f>'SO 102 - Společný prostor...'!F39</f>
        <v>0</v>
      </c>
      <c r="BE58" s="4"/>
      <c r="BT58" s="135" t="s">
        <v>80</v>
      </c>
      <c r="BV58" s="135" t="s">
        <v>73</v>
      </c>
      <c r="BW58" s="135" t="s">
        <v>88</v>
      </c>
      <c r="BX58" s="135" t="s">
        <v>86</v>
      </c>
      <c r="CL58" s="135" t="s">
        <v>19</v>
      </c>
    </row>
    <row r="59" s="7" customFormat="1" ht="16.5" customHeight="1">
      <c r="A59" s="7"/>
      <c r="B59" s="113"/>
      <c r="C59" s="114"/>
      <c r="D59" s="115" t="s">
        <v>89</v>
      </c>
      <c r="E59" s="115"/>
      <c r="F59" s="115"/>
      <c r="G59" s="115"/>
      <c r="H59" s="115"/>
      <c r="I59" s="116"/>
      <c r="J59" s="115" t="s">
        <v>90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ROUND(AG60,2)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77</v>
      </c>
      <c r="AR59" s="120"/>
      <c r="AS59" s="121">
        <f>ROUND(AS60,2)</f>
        <v>0</v>
      </c>
      <c r="AT59" s="122">
        <f>ROUND(SUM(AV59:AW59),2)</f>
        <v>0</v>
      </c>
      <c r="AU59" s="123">
        <f>ROUND(AU60,5)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ROUND(AZ60,2)</f>
        <v>0</v>
      </c>
      <c r="BA59" s="122">
        <f>ROUND(BA60,2)</f>
        <v>0</v>
      </c>
      <c r="BB59" s="122">
        <f>ROUND(BB60,2)</f>
        <v>0</v>
      </c>
      <c r="BC59" s="122">
        <f>ROUND(BC60,2)</f>
        <v>0</v>
      </c>
      <c r="BD59" s="124">
        <f>ROUND(BD60,2)</f>
        <v>0</v>
      </c>
      <c r="BE59" s="7"/>
      <c r="BS59" s="125" t="s">
        <v>70</v>
      </c>
      <c r="BT59" s="125" t="s">
        <v>78</v>
      </c>
      <c r="BU59" s="125" t="s">
        <v>72</v>
      </c>
      <c r="BV59" s="125" t="s">
        <v>73</v>
      </c>
      <c r="BW59" s="125" t="s">
        <v>91</v>
      </c>
      <c r="BX59" s="125" t="s">
        <v>5</v>
      </c>
      <c r="CL59" s="125" t="s">
        <v>19</v>
      </c>
      <c r="CM59" s="125" t="s">
        <v>80</v>
      </c>
    </row>
    <row r="60" s="4" customFormat="1" ht="16.5" customHeight="1">
      <c r="A60" s="126" t="s">
        <v>81</v>
      </c>
      <c r="B60" s="65"/>
      <c r="C60" s="127"/>
      <c r="D60" s="127"/>
      <c r="E60" s="128" t="s">
        <v>89</v>
      </c>
      <c r="F60" s="128"/>
      <c r="G60" s="128"/>
      <c r="H60" s="128"/>
      <c r="I60" s="128"/>
      <c r="J60" s="127"/>
      <c r="K60" s="128" t="s">
        <v>90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103 - Nástupiště a cho...'!J32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82</v>
      </c>
      <c r="AR60" s="67"/>
      <c r="AS60" s="131">
        <v>0</v>
      </c>
      <c r="AT60" s="132">
        <f>ROUND(SUM(AV60:AW60),2)</f>
        <v>0</v>
      </c>
      <c r="AU60" s="133">
        <f>'SO 103 - Nástupiště a cho...'!P92</f>
        <v>0</v>
      </c>
      <c r="AV60" s="132">
        <f>'SO 103 - Nástupiště a cho...'!J35</f>
        <v>0</v>
      </c>
      <c r="AW60" s="132">
        <f>'SO 103 - Nástupiště a cho...'!J36</f>
        <v>0</v>
      </c>
      <c r="AX60" s="132">
        <f>'SO 103 - Nástupiště a cho...'!J37</f>
        <v>0</v>
      </c>
      <c r="AY60" s="132">
        <f>'SO 103 - Nástupiště a cho...'!J38</f>
        <v>0</v>
      </c>
      <c r="AZ60" s="132">
        <f>'SO 103 - Nástupiště a cho...'!F35</f>
        <v>0</v>
      </c>
      <c r="BA60" s="132">
        <f>'SO 103 - Nástupiště a cho...'!F36</f>
        <v>0</v>
      </c>
      <c r="BB60" s="132">
        <f>'SO 103 - Nástupiště a cho...'!F37</f>
        <v>0</v>
      </c>
      <c r="BC60" s="132">
        <f>'SO 103 - Nástupiště a cho...'!F38</f>
        <v>0</v>
      </c>
      <c r="BD60" s="134">
        <f>'SO 103 - Nástupiště a cho...'!F39</f>
        <v>0</v>
      </c>
      <c r="BE60" s="4"/>
      <c r="BT60" s="135" t="s">
        <v>80</v>
      </c>
      <c r="BV60" s="135" t="s">
        <v>73</v>
      </c>
      <c r="BW60" s="135" t="s">
        <v>92</v>
      </c>
      <c r="BX60" s="135" t="s">
        <v>91</v>
      </c>
      <c r="CL60" s="135" t="s">
        <v>19</v>
      </c>
    </row>
    <row r="61" s="7" customFormat="1" ht="16.5" customHeight="1">
      <c r="A61" s="7"/>
      <c r="B61" s="113"/>
      <c r="C61" s="114"/>
      <c r="D61" s="115" t="s">
        <v>93</v>
      </c>
      <c r="E61" s="115"/>
      <c r="F61" s="115"/>
      <c r="G61" s="115"/>
      <c r="H61" s="115"/>
      <c r="I61" s="116"/>
      <c r="J61" s="115" t="s">
        <v>94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ROUND(AG62,2)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77</v>
      </c>
      <c r="AR61" s="120"/>
      <c r="AS61" s="121">
        <f>ROUND(AS62,2)</f>
        <v>0</v>
      </c>
      <c r="AT61" s="122">
        <f>ROUND(SUM(AV61:AW61),2)</f>
        <v>0</v>
      </c>
      <c r="AU61" s="123">
        <f>ROUND(AU62,5)</f>
        <v>0</v>
      </c>
      <c r="AV61" s="122">
        <f>ROUND(AZ61*L29,2)</f>
        <v>0</v>
      </c>
      <c r="AW61" s="122">
        <f>ROUND(BA61*L30,2)</f>
        <v>0</v>
      </c>
      <c r="AX61" s="122">
        <f>ROUND(BB61*L29,2)</f>
        <v>0</v>
      </c>
      <c r="AY61" s="122">
        <f>ROUND(BC61*L30,2)</f>
        <v>0</v>
      </c>
      <c r="AZ61" s="122">
        <f>ROUND(AZ62,2)</f>
        <v>0</v>
      </c>
      <c r="BA61" s="122">
        <f>ROUND(BA62,2)</f>
        <v>0</v>
      </c>
      <c r="BB61" s="122">
        <f>ROUND(BB62,2)</f>
        <v>0</v>
      </c>
      <c r="BC61" s="122">
        <f>ROUND(BC62,2)</f>
        <v>0</v>
      </c>
      <c r="BD61" s="124">
        <f>ROUND(BD62,2)</f>
        <v>0</v>
      </c>
      <c r="BE61" s="7"/>
      <c r="BS61" s="125" t="s">
        <v>70</v>
      </c>
      <c r="BT61" s="125" t="s">
        <v>78</v>
      </c>
      <c r="BU61" s="125" t="s">
        <v>72</v>
      </c>
      <c r="BV61" s="125" t="s">
        <v>73</v>
      </c>
      <c r="BW61" s="125" t="s">
        <v>95</v>
      </c>
      <c r="BX61" s="125" t="s">
        <v>5</v>
      </c>
      <c r="CL61" s="125" t="s">
        <v>19</v>
      </c>
      <c r="CM61" s="125" t="s">
        <v>80</v>
      </c>
    </row>
    <row r="62" s="4" customFormat="1" ht="16.5" customHeight="1">
      <c r="A62" s="126" t="s">
        <v>81</v>
      </c>
      <c r="B62" s="65"/>
      <c r="C62" s="127"/>
      <c r="D62" s="127"/>
      <c r="E62" s="128" t="s">
        <v>93</v>
      </c>
      <c r="F62" s="128"/>
      <c r="G62" s="128"/>
      <c r="H62" s="128"/>
      <c r="I62" s="128"/>
      <c r="J62" s="127"/>
      <c r="K62" s="128" t="s">
        <v>96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104 - Autobusový záliv'!J32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82</v>
      </c>
      <c r="AR62" s="67"/>
      <c r="AS62" s="131">
        <v>0</v>
      </c>
      <c r="AT62" s="132">
        <f>ROUND(SUM(AV62:AW62),2)</f>
        <v>0</v>
      </c>
      <c r="AU62" s="133">
        <f>'SO 104 - Autobusový záliv'!P93</f>
        <v>0</v>
      </c>
      <c r="AV62" s="132">
        <f>'SO 104 - Autobusový záliv'!J35</f>
        <v>0</v>
      </c>
      <c r="AW62" s="132">
        <f>'SO 104 - Autobusový záliv'!J36</f>
        <v>0</v>
      </c>
      <c r="AX62" s="132">
        <f>'SO 104 - Autobusový záliv'!J37</f>
        <v>0</v>
      </c>
      <c r="AY62" s="132">
        <f>'SO 104 - Autobusový záliv'!J38</f>
        <v>0</v>
      </c>
      <c r="AZ62" s="132">
        <f>'SO 104 - Autobusový záliv'!F35</f>
        <v>0</v>
      </c>
      <c r="BA62" s="132">
        <f>'SO 104 - Autobusový záliv'!F36</f>
        <v>0</v>
      </c>
      <c r="BB62" s="132">
        <f>'SO 104 - Autobusový záliv'!F37</f>
        <v>0</v>
      </c>
      <c r="BC62" s="132">
        <f>'SO 104 - Autobusový záliv'!F38</f>
        <v>0</v>
      </c>
      <c r="BD62" s="134">
        <f>'SO 104 - Autobusový záliv'!F39</f>
        <v>0</v>
      </c>
      <c r="BE62" s="4"/>
      <c r="BT62" s="135" t="s">
        <v>80</v>
      </c>
      <c r="BV62" s="135" t="s">
        <v>73</v>
      </c>
      <c r="BW62" s="135" t="s">
        <v>97</v>
      </c>
      <c r="BX62" s="135" t="s">
        <v>95</v>
      </c>
      <c r="CL62" s="135" t="s">
        <v>19</v>
      </c>
    </row>
    <row r="63" s="7" customFormat="1" ht="16.5" customHeight="1">
      <c r="A63" s="7"/>
      <c r="B63" s="113"/>
      <c r="C63" s="114"/>
      <c r="D63" s="115" t="s">
        <v>98</v>
      </c>
      <c r="E63" s="115"/>
      <c r="F63" s="115"/>
      <c r="G63" s="115"/>
      <c r="H63" s="115"/>
      <c r="I63" s="116"/>
      <c r="J63" s="115" t="s">
        <v>99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ROUND(AG64,2)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77</v>
      </c>
      <c r="AR63" s="120"/>
      <c r="AS63" s="121">
        <f>ROUND(AS64,2)</f>
        <v>0</v>
      </c>
      <c r="AT63" s="122">
        <f>ROUND(SUM(AV63:AW63),2)</f>
        <v>0</v>
      </c>
      <c r="AU63" s="123">
        <f>ROUND(AU64,5)</f>
        <v>0</v>
      </c>
      <c r="AV63" s="122">
        <f>ROUND(AZ63*L29,2)</f>
        <v>0</v>
      </c>
      <c r="AW63" s="122">
        <f>ROUND(BA63*L30,2)</f>
        <v>0</v>
      </c>
      <c r="AX63" s="122">
        <f>ROUND(BB63*L29,2)</f>
        <v>0</v>
      </c>
      <c r="AY63" s="122">
        <f>ROUND(BC63*L30,2)</f>
        <v>0</v>
      </c>
      <c r="AZ63" s="122">
        <f>ROUND(AZ64,2)</f>
        <v>0</v>
      </c>
      <c r="BA63" s="122">
        <f>ROUND(BA64,2)</f>
        <v>0</v>
      </c>
      <c r="BB63" s="122">
        <f>ROUND(BB64,2)</f>
        <v>0</v>
      </c>
      <c r="BC63" s="122">
        <f>ROUND(BC64,2)</f>
        <v>0</v>
      </c>
      <c r="BD63" s="124">
        <f>ROUND(BD64,2)</f>
        <v>0</v>
      </c>
      <c r="BE63" s="7"/>
      <c r="BS63" s="125" t="s">
        <v>70</v>
      </c>
      <c r="BT63" s="125" t="s">
        <v>78</v>
      </c>
      <c r="BU63" s="125" t="s">
        <v>72</v>
      </c>
      <c r="BV63" s="125" t="s">
        <v>73</v>
      </c>
      <c r="BW63" s="125" t="s">
        <v>100</v>
      </c>
      <c r="BX63" s="125" t="s">
        <v>5</v>
      </c>
      <c r="CL63" s="125" t="s">
        <v>19</v>
      </c>
      <c r="CM63" s="125" t="s">
        <v>80</v>
      </c>
    </row>
    <row r="64" s="4" customFormat="1" ht="16.5" customHeight="1">
      <c r="A64" s="126" t="s">
        <v>81</v>
      </c>
      <c r="B64" s="65"/>
      <c r="C64" s="127"/>
      <c r="D64" s="127"/>
      <c r="E64" s="128" t="s">
        <v>98</v>
      </c>
      <c r="F64" s="128"/>
      <c r="G64" s="128"/>
      <c r="H64" s="128"/>
      <c r="I64" s="128"/>
      <c r="J64" s="127"/>
      <c r="K64" s="128" t="s">
        <v>101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'SO 105 - Podélné parkovac...'!J32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82</v>
      </c>
      <c r="AR64" s="67"/>
      <c r="AS64" s="131">
        <v>0</v>
      </c>
      <c r="AT64" s="132">
        <f>ROUND(SUM(AV64:AW64),2)</f>
        <v>0</v>
      </c>
      <c r="AU64" s="133">
        <f>'SO 105 - Podélné parkovac...'!P93</f>
        <v>0</v>
      </c>
      <c r="AV64" s="132">
        <f>'SO 105 - Podélné parkovac...'!J35</f>
        <v>0</v>
      </c>
      <c r="AW64" s="132">
        <f>'SO 105 - Podélné parkovac...'!J36</f>
        <v>0</v>
      </c>
      <c r="AX64" s="132">
        <f>'SO 105 - Podélné parkovac...'!J37</f>
        <v>0</v>
      </c>
      <c r="AY64" s="132">
        <f>'SO 105 - Podélné parkovac...'!J38</f>
        <v>0</v>
      </c>
      <c r="AZ64" s="132">
        <f>'SO 105 - Podélné parkovac...'!F35</f>
        <v>0</v>
      </c>
      <c r="BA64" s="132">
        <f>'SO 105 - Podélné parkovac...'!F36</f>
        <v>0</v>
      </c>
      <c r="BB64" s="132">
        <f>'SO 105 - Podélné parkovac...'!F37</f>
        <v>0</v>
      </c>
      <c r="BC64" s="132">
        <f>'SO 105 - Podélné parkovac...'!F38</f>
        <v>0</v>
      </c>
      <c r="BD64" s="134">
        <f>'SO 105 - Podélné parkovac...'!F39</f>
        <v>0</v>
      </c>
      <c r="BE64" s="4"/>
      <c r="BT64" s="135" t="s">
        <v>80</v>
      </c>
      <c r="BV64" s="135" t="s">
        <v>73</v>
      </c>
      <c r="BW64" s="135" t="s">
        <v>102</v>
      </c>
      <c r="BX64" s="135" t="s">
        <v>100</v>
      </c>
      <c r="CL64" s="135" t="s">
        <v>19</v>
      </c>
    </row>
    <row r="65" s="7" customFormat="1" ht="24.75" customHeight="1">
      <c r="A65" s="7"/>
      <c r="B65" s="113"/>
      <c r="C65" s="114"/>
      <c r="D65" s="115" t="s">
        <v>103</v>
      </c>
      <c r="E65" s="115"/>
      <c r="F65" s="115"/>
      <c r="G65" s="115"/>
      <c r="H65" s="115"/>
      <c r="I65" s="116"/>
      <c r="J65" s="115" t="s">
        <v>104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7">
        <f>ROUND(AG66,2)</f>
        <v>0</v>
      </c>
      <c r="AH65" s="116"/>
      <c r="AI65" s="116"/>
      <c r="AJ65" s="116"/>
      <c r="AK65" s="116"/>
      <c r="AL65" s="116"/>
      <c r="AM65" s="116"/>
      <c r="AN65" s="118">
        <f>SUM(AG65,AT65)</f>
        <v>0</v>
      </c>
      <c r="AO65" s="116"/>
      <c r="AP65" s="116"/>
      <c r="AQ65" s="119" t="s">
        <v>77</v>
      </c>
      <c r="AR65" s="120"/>
      <c r="AS65" s="121">
        <f>ROUND(AS66,2)</f>
        <v>0</v>
      </c>
      <c r="AT65" s="122">
        <f>ROUND(SUM(AV65:AW65),2)</f>
        <v>0</v>
      </c>
      <c r="AU65" s="123">
        <f>ROUND(AU66,5)</f>
        <v>0</v>
      </c>
      <c r="AV65" s="122">
        <f>ROUND(AZ65*L29,2)</f>
        <v>0</v>
      </c>
      <c r="AW65" s="122">
        <f>ROUND(BA65*L30,2)</f>
        <v>0</v>
      </c>
      <c r="AX65" s="122">
        <f>ROUND(BB65*L29,2)</f>
        <v>0</v>
      </c>
      <c r="AY65" s="122">
        <f>ROUND(BC65*L30,2)</f>
        <v>0</v>
      </c>
      <c r="AZ65" s="122">
        <f>ROUND(AZ66,2)</f>
        <v>0</v>
      </c>
      <c r="BA65" s="122">
        <f>ROUND(BA66,2)</f>
        <v>0</v>
      </c>
      <c r="BB65" s="122">
        <f>ROUND(BB66,2)</f>
        <v>0</v>
      </c>
      <c r="BC65" s="122">
        <f>ROUND(BC66,2)</f>
        <v>0</v>
      </c>
      <c r="BD65" s="124">
        <f>ROUND(BD66,2)</f>
        <v>0</v>
      </c>
      <c r="BE65" s="7"/>
      <c r="BS65" s="125" t="s">
        <v>70</v>
      </c>
      <c r="BT65" s="125" t="s">
        <v>78</v>
      </c>
      <c r="BU65" s="125" t="s">
        <v>72</v>
      </c>
      <c r="BV65" s="125" t="s">
        <v>73</v>
      </c>
      <c r="BW65" s="125" t="s">
        <v>105</v>
      </c>
      <c r="BX65" s="125" t="s">
        <v>5</v>
      </c>
      <c r="CL65" s="125" t="s">
        <v>19</v>
      </c>
      <c r="CM65" s="125" t="s">
        <v>80</v>
      </c>
    </row>
    <row r="66" s="4" customFormat="1" ht="23.25" customHeight="1">
      <c r="A66" s="126" t="s">
        <v>81</v>
      </c>
      <c r="B66" s="65"/>
      <c r="C66" s="127"/>
      <c r="D66" s="127"/>
      <c r="E66" s="128" t="s">
        <v>103</v>
      </c>
      <c r="F66" s="128"/>
      <c r="G66" s="128"/>
      <c r="H66" s="128"/>
      <c r="I66" s="128"/>
      <c r="J66" s="127"/>
      <c r="K66" s="128" t="s">
        <v>104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'SO 106 - Společný prostor...'!J32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82</v>
      </c>
      <c r="AR66" s="67"/>
      <c r="AS66" s="131">
        <v>0</v>
      </c>
      <c r="AT66" s="132">
        <f>ROUND(SUM(AV66:AW66),2)</f>
        <v>0</v>
      </c>
      <c r="AU66" s="133">
        <f>'SO 106 - Společný prostor...'!P91</f>
        <v>0</v>
      </c>
      <c r="AV66" s="132">
        <f>'SO 106 - Společný prostor...'!J35</f>
        <v>0</v>
      </c>
      <c r="AW66" s="132">
        <f>'SO 106 - Společný prostor...'!J36</f>
        <v>0</v>
      </c>
      <c r="AX66" s="132">
        <f>'SO 106 - Společný prostor...'!J37</f>
        <v>0</v>
      </c>
      <c r="AY66" s="132">
        <f>'SO 106 - Společný prostor...'!J38</f>
        <v>0</v>
      </c>
      <c r="AZ66" s="132">
        <f>'SO 106 - Společný prostor...'!F35</f>
        <v>0</v>
      </c>
      <c r="BA66" s="132">
        <f>'SO 106 - Společný prostor...'!F36</f>
        <v>0</v>
      </c>
      <c r="BB66" s="132">
        <f>'SO 106 - Společný prostor...'!F37</f>
        <v>0</v>
      </c>
      <c r="BC66" s="132">
        <f>'SO 106 - Společný prostor...'!F38</f>
        <v>0</v>
      </c>
      <c r="BD66" s="134">
        <f>'SO 106 - Společný prostor...'!F39</f>
        <v>0</v>
      </c>
      <c r="BE66" s="4"/>
      <c r="BT66" s="135" t="s">
        <v>80</v>
      </c>
      <c r="BV66" s="135" t="s">
        <v>73</v>
      </c>
      <c r="BW66" s="135" t="s">
        <v>106</v>
      </c>
      <c r="BX66" s="135" t="s">
        <v>105</v>
      </c>
      <c r="CL66" s="135" t="s">
        <v>19</v>
      </c>
    </row>
    <row r="67" s="7" customFormat="1" ht="16.5" customHeight="1">
      <c r="A67" s="7"/>
      <c r="B67" s="113"/>
      <c r="C67" s="114"/>
      <c r="D67" s="115" t="s">
        <v>107</v>
      </c>
      <c r="E67" s="115"/>
      <c r="F67" s="115"/>
      <c r="G67" s="115"/>
      <c r="H67" s="115"/>
      <c r="I67" s="116"/>
      <c r="J67" s="115" t="s">
        <v>108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ROUND(AG68,2)</f>
        <v>0</v>
      </c>
      <c r="AH67" s="116"/>
      <c r="AI67" s="116"/>
      <c r="AJ67" s="116"/>
      <c r="AK67" s="116"/>
      <c r="AL67" s="116"/>
      <c r="AM67" s="116"/>
      <c r="AN67" s="118">
        <f>SUM(AG67,AT67)</f>
        <v>0</v>
      </c>
      <c r="AO67" s="116"/>
      <c r="AP67" s="116"/>
      <c r="AQ67" s="119" t="s">
        <v>77</v>
      </c>
      <c r="AR67" s="120"/>
      <c r="AS67" s="121">
        <f>ROUND(AS68,2)</f>
        <v>0</v>
      </c>
      <c r="AT67" s="122">
        <f>ROUND(SUM(AV67:AW67),2)</f>
        <v>0</v>
      </c>
      <c r="AU67" s="123">
        <f>ROUND(AU68,5)</f>
        <v>0</v>
      </c>
      <c r="AV67" s="122">
        <f>ROUND(AZ67*L29,2)</f>
        <v>0</v>
      </c>
      <c r="AW67" s="122">
        <f>ROUND(BA67*L30,2)</f>
        <v>0</v>
      </c>
      <c r="AX67" s="122">
        <f>ROUND(BB67*L29,2)</f>
        <v>0</v>
      </c>
      <c r="AY67" s="122">
        <f>ROUND(BC67*L30,2)</f>
        <v>0</v>
      </c>
      <c r="AZ67" s="122">
        <f>ROUND(AZ68,2)</f>
        <v>0</v>
      </c>
      <c r="BA67" s="122">
        <f>ROUND(BA68,2)</f>
        <v>0</v>
      </c>
      <c r="BB67" s="122">
        <f>ROUND(BB68,2)</f>
        <v>0</v>
      </c>
      <c r="BC67" s="122">
        <f>ROUND(BC68,2)</f>
        <v>0</v>
      </c>
      <c r="BD67" s="124">
        <f>ROUND(BD68,2)</f>
        <v>0</v>
      </c>
      <c r="BE67" s="7"/>
      <c r="BS67" s="125" t="s">
        <v>70</v>
      </c>
      <c r="BT67" s="125" t="s">
        <v>78</v>
      </c>
      <c r="BU67" s="125" t="s">
        <v>72</v>
      </c>
      <c r="BV67" s="125" t="s">
        <v>73</v>
      </c>
      <c r="BW67" s="125" t="s">
        <v>109</v>
      </c>
      <c r="BX67" s="125" t="s">
        <v>5</v>
      </c>
      <c r="CL67" s="125" t="s">
        <v>19</v>
      </c>
      <c r="CM67" s="125" t="s">
        <v>80</v>
      </c>
    </row>
    <row r="68" s="4" customFormat="1" ht="16.5" customHeight="1">
      <c r="A68" s="126" t="s">
        <v>81</v>
      </c>
      <c r="B68" s="65"/>
      <c r="C68" s="127"/>
      <c r="D68" s="127"/>
      <c r="E68" s="128" t="s">
        <v>107</v>
      </c>
      <c r="F68" s="128"/>
      <c r="G68" s="128"/>
      <c r="H68" s="128"/>
      <c r="I68" s="128"/>
      <c r="J68" s="127"/>
      <c r="K68" s="128" t="s">
        <v>108</v>
      </c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9">
        <f>'VRN - Vedlejší rozpočtové...'!J32</f>
        <v>0</v>
      </c>
      <c r="AH68" s="127"/>
      <c r="AI68" s="127"/>
      <c r="AJ68" s="127"/>
      <c r="AK68" s="127"/>
      <c r="AL68" s="127"/>
      <c r="AM68" s="127"/>
      <c r="AN68" s="129">
        <f>SUM(AG68,AT68)</f>
        <v>0</v>
      </c>
      <c r="AO68" s="127"/>
      <c r="AP68" s="127"/>
      <c r="AQ68" s="130" t="s">
        <v>82</v>
      </c>
      <c r="AR68" s="67"/>
      <c r="AS68" s="136">
        <v>0</v>
      </c>
      <c r="AT68" s="137">
        <f>ROUND(SUM(AV68:AW68),2)</f>
        <v>0</v>
      </c>
      <c r="AU68" s="138">
        <f>'VRN - Vedlejší rozpočtové...'!P88</f>
        <v>0</v>
      </c>
      <c r="AV68" s="137">
        <f>'VRN - Vedlejší rozpočtové...'!J35</f>
        <v>0</v>
      </c>
      <c r="AW68" s="137">
        <f>'VRN - Vedlejší rozpočtové...'!J36</f>
        <v>0</v>
      </c>
      <c r="AX68" s="137">
        <f>'VRN - Vedlejší rozpočtové...'!J37</f>
        <v>0</v>
      </c>
      <c r="AY68" s="137">
        <f>'VRN - Vedlejší rozpočtové...'!J38</f>
        <v>0</v>
      </c>
      <c r="AZ68" s="137">
        <f>'VRN - Vedlejší rozpočtové...'!F35</f>
        <v>0</v>
      </c>
      <c r="BA68" s="137">
        <f>'VRN - Vedlejší rozpočtové...'!F36</f>
        <v>0</v>
      </c>
      <c r="BB68" s="137">
        <f>'VRN - Vedlejší rozpočtové...'!F37</f>
        <v>0</v>
      </c>
      <c r="BC68" s="137">
        <f>'VRN - Vedlejší rozpočtové...'!F38</f>
        <v>0</v>
      </c>
      <c r="BD68" s="139">
        <f>'VRN - Vedlejší rozpočtové...'!F39</f>
        <v>0</v>
      </c>
      <c r="BE68" s="4"/>
      <c r="BT68" s="135" t="s">
        <v>80</v>
      </c>
      <c r="BV68" s="135" t="s">
        <v>73</v>
      </c>
      <c r="BW68" s="135" t="s">
        <v>110</v>
      </c>
      <c r="BX68" s="135" t="s">
        <v>109</v>
      </c>
      <c r="CL68" s="135" t="s">
        <v>19</v>
      </c>
    </row>
    <row r="69" s="2" customFormat="1" ht="30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6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46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</row>
  </sheetData>
  <sheetProtection sheet="1" formatColumns="0" formatRows="0" objects="1" scenarios="1" spinCount="100000" saltValue="9R3vD6zs4eeejkaftmUa2qH6Dm6eVPoUoScXlEC0fcs2XAJZGvQ8FzHbU1f9svpkp87R7UlT6Is4sTrmHxVmzA==" hashValue="U51YFt+pct1PV1O9K+HS4OsUnBNQ59LF7Kb9Anq5+7H06n9DywhZ4F6Pi7WuISwjYGBpjt3ZaOR/GimrKsi9TA==" algorithmName="SHA-512" password="CC35"/>
  <mergeCells count="94">
    <mergeCell ref="C52:G52"/>
    <mergeCell ref="D57:H57"/>
    <mergeCell ref="D63:H63"/>
    <mergeCell ref="D59:H59"/>
    <mergeCell ref="D55:H55"/>
    <mergeCell ref="D61:H61"/>
    <mergeCell ref="E58:I58"/>
    <mergeCell ref="E56:I56"/>
    <mergeCell ref="E60:I60"/>
    <mergeCell ref="E64:I64"/>
    <mergeCell ref="E62:I62"/>
    <mergeCell ref="I52:AF52"/>
    <mergeCell ref="J57:AF57"/>
    <mergeCell ref="J61:AF61"/>
    <mergeCell ref="J55:AF55"/>
    <mergeCell ref="J59:AF59"/>
    <mergeCell ref="J63:AF63"/>
    <mergeCell ref="K62:AF62"/>
    <mergeCell ref="K56:AF56"/>
    <mergeCell ref="K58:AF58"/>
    <mergeCell ref="K64:AF64"/>
    <mergeCell ref="K60:AF60"/>
    <mergeCell ref="L45:AO45"/>
    <mergeCell ref="D65:H65"/>
    <mergeCell ref="J65:AF65"/>
    <mergeCell ref="E66:I66"/>
    <mergeCell ref="K66:AF66"/>
    <mergeCell ref="D67:H67"/>
    <mergeCell ref="J67:AF67"/>
    <mergeCell ref="E68:I68"/>
    <mergeCell ref="K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2:AM52"/>
    <mergeCell ref="AG61:AM61"/>
    <mergeCell ref="AG63:AM63"/>
    <mergeCell ref="AG62:AM62"/>
    <mergeCell ref="AG55:AM55"/>
    <mergeCell ref="AG60:AM60"/>
    <mergeCell ref="AG64:AM64"/>
    <mergeCell ref="AG59:AM59"/>
    <mergeCell ref="AG56:AM56"/>
    <mergeCell ref="AG57:AM57"/>
    <mergeCell ref="AG58:AM58"/>
    <mergeCell ref="AM49:AP49"/>
    <mergeCell ref="AM50:AP50"/>
    <mergeCell ref="AM47:AN47"/>
    <mergeCell ref="AN63:AP63"/>
    <mergeCell ref="AN52:AP52"/>
    <mergeCell ref="AN58:AP58"/>
    <mergeCell ref="AN61:AP61"/>
    <mergeCell ref="AN57:AP57"/>
    <mergeCell ref="AN60:AP60"/>
    <mergeCell ref="AN55:AP55"/>
    <mergeCell ref="AN56:AP56"/>
    <mergeCell ref="AN59:AP59"/>
    <mergeCell ref="AN62:AP62"/>
    <mergeCell ref="AN64:AP6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6" location="'SO 101 - Společný prostor...'!C2" display="/"/>
    <hyperlink ref="A58" location="'SO 102 - Společný prostor...'!C2" display="/"/>
    <hyperlink ref="A60" location="'SO 103 - Nástupiště a cho...'!C2" display="/"/>
    <hyperlink ref="A62" location="'SO 104 - Autobusový záliv'!C2" display="/"/>
    <hyperlink ref="A64" location="'SO 105 - Podélné parkovac...'!C2" display="/"/>
    <hyperlink ref="A66" location="'SO 106 - Společný prostor...'!C2" display="/"/>
    <hyperlink ref="A6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Břeclav - ulice Bratislavská, cyklostezka, podélné stání a autobusový záliv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23. 6. 2021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27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34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ROUND((SUM(BE92:BE355)),  2)</f>
        <v>0</v>
      </c>
      <c r="G35" s="40"/>
      <c r="H35" s="40"/>
      <c r="I35" s="159">
        <v>0.20999999999999999</v>
      </c>
      <c r="J35" s="158">
        <f>ROUND(((SUM(BE92:BE355))*I35),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ROUND((SUM(BF92:BF355)),  2)</f>
        <v>0</v>
      </c>
      <c r="G36" s="40"/>
      <c r="H36" s="40"/>
      <c r="I36" s="159">
        <v>0.14999999999999999</v>
      </c>
      <c r="J36" s="158">
        <f>ROUND(((SUM(BF92:BF355))*I36),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ROUND((SUM(BG92:BG355)),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ROUND((SUM(BH92:BH355)),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ROUND((SUM(BI92:BI355)),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Břeclav - ulice Bratislavská, cyklostezka, podélné stání a autobusový záliv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101 - Společný prostor pro chodce a cyklisty - uznatelné náklady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34" t="s">
        <v>23</v>
      </c>
      <c r="J56" s="74" t="str">
        <f>IF(J14="","",J14)</f>
        <v>23. 6. 2021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>ViaDesigne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120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121</v>
      </c>
      <c r="E66" s="184"/>
      <c r="F66" s="184"/>
      <c r="G66" s="184"/>
      <c r="H66" s="184"/>
      <c r="I66" s="184"/>
      <c r="J66" s="185">
        <f>J172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122</v>
      </c>
      <c r="E67" s="184"/>
      <c r="F67" s="184"/>
      <c r="G67" s="184"/>
      <c r="H67" s="184"/>
      <c r="I67" s="184"/>
      <c r="J67" s="185">
        <f>J212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123</v>
      </c>
      <c r="E68" s="184"/>
      <c r="F68" s="184"/>
      <c r="G68" s="184"/>
      <c r="H68" s="184"/>
      <c r="I68" s="184"/>
      <c r="J68" s="185">
        <f>J222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124</v>
      </c>
      <c r="E69" s="184"/>
      <c r="F69" s="184"/>
      <c r="G69" s="184"/>
      <c r="H69" s="184"/>
      <c r="I69" s="184"/>
      <c r="J69" s="185">
        <f>J312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125</v>
      </c>
      <c r="E70" s="184"/>
      <c r="F70" s="184"/>
      <c r="G70" s="184"/>
      <c r="H70" s="184"/>
      <c r="I70" s="184"/>
      <c r="J70" s="185">
        <f>J353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Břeclav - ulice Bratislavská, cyklostezka, podélné stání a autobusový záliv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112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113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114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SO 101 - Společný prostor pro chodce a cyklisty - uznatelné náklady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Břeclav</v>
      </c>
      <c r="G86" s="42"/>
      <c r="H86" s="42"/>
      <c r="I86" s="34" t="s">
        <v>23</v>
      </c>
      <c r="J86" s="74" t="str">
        <f>IF(J14="","",J14)</f>
        <v>23. 6. 2021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 xml:space="preserve"> </v>
      </c>
      <c r="G88" s="42"/>
      <c r="H88" s="42"/>
      <c r="I88" s="34" t="s">
        <v>31</v>
      </c>
      <c r="J88" s="38" t="str">
        <f>E23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33</v>
      </c>
      <c r="J89" s="38" t="str">
        <f>E26</f>
        <v>ViaDesigne s.r.o.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127</v>
      </c>
      <c r="D91" s="190" t="s">
        <v>56</v>
      </c>
      <c r="E91" s="190" t="s">
        <v>52</v>
      </c>
      <c r="F91" s="190" t="s">
        <v>53</v>
      </c>
      <c r="G91" s="190" t="s">
        <v>128</v>
      </c>
      <c r="H91" s="190" t="s">
        <v>129</v>
      </c>
      <c r="I91" s="190" t="s">
        <v>130</v>
      </c>
      <c r="J91" s="190" t="s">
        <v>117</v>
      </c>
      <c r="K91" s="191" t="s">
        <v>131</v>
      </c>
      <c r="L91" s="192"/>
      <c r="M91" s="94" t="s">
        <v>19</v>
      </c>
      <c r="N91" s="95" t="s">
        <v>41</v>
      </c>
      <c r="O91" s="95" t="s">
        <v>132</v>
      </c>
      <c r="P91" s="95" t="s">
        <v>133</v>
      </c>
      <c r="Q91" s="95" t="s">
        <v>134</v>
      </c>
      <c r="R91" s="95" t="s">
        <v>135</v>
      </c>
      <c r="S91" s="95" t="s">
        <v>136</v>
      </c>
      <c r="T91" s="96" t="s">
        <v>137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138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</f>
        <v>0</v>
      </c>
      <c r="Q92" s="98"/>
      <c r="R92" s="195">
        <f>R93</f>
        <v>901.55861846000005</v>
      </c>
      <c r="S92" s="98"/>
      <c r="T92" s="196">
        <f>T93</f>
        <v>259.48057499999999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70</v>
      </c>
      <c r="AU92" s="19" t="s">
        <v>118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70</v>
      </c>
      <c r="E93" s="201" t="s">
        <v>139</v>
      </c>
      <c r="F93" s="201" t="s">
        <v>140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P94+P172+P212+P222+P312+P353</f>
        <v>0</v>
      </c>
      <c r="Q93" s="206"/>
      <c r="R93" s="207">
        <f>R94+R172+R212+R222+R312+R353</f>
        <v>901.55861846000005</v>
      </c>
      <c r="S93" s="206"/>
      <c r="T93" s="208">
        <f>T94+T172+T212+T222+T312+T353</f>
        <v>259.48057499999999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78</v>
      </c>
      <c r="AT93" s="210" t="s">
        <v>70</v>
      </c>
      <c r="AU93" s="210" t="s">
        <v>71</v>
      </c>
      <c r="AY93" s="209" t="s">
        <v>141</v>
      </c>
      <c r="BK93" s="211">
        <f>BK94+BK172+BK212+BK222+BK312+BK353</f>
        <v>0</v>
      </c>
    </row>
    <row r="94" s="12" customFormat="1" ht="22.8" customHeight="1">
      <c r="A94" s="12"/>
      <c r="B94" s="198"/>
      <c r="C94" s="199"/>
      <c r="D94" s="200" t="s">
        <v>70</v>
      </c>
      <c r="E94" s="212" t="s">
        <v>78</v>
      </c>
      <c r="F94" s="212" t="s">
        <v>142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SUM(P95:P171)</f>
        <v>0</v>
      </c>
      <c r="Q94" s="206"/>
      <c r="R94" s="207">
        <f>SUM(R95:R171)</f>
        <v>0</v>
      </c>
      <c r="S94" s="206"/>
      <c r="T94" s="208">
        <f>SUM(T95:T171)</f>
        <v>259.48057499999999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78</v>
      </c>
      <c r="AY94" s="209" t="s">
        <v>141</v>
      </c>
      <c r="BK94" s="211">
        <f>SUM(BK95:BK171)</f>
        <v>0</v>
      </c>
    </row>
    <row r="95" s="2" customFormat="1">
      <c r="A95" s="40"/>
      <c r="B95" s="41"/>
      <c r="C95" s="214" t="s">
        <v>78</v>
      </c>
      <c r="D95" s="214" t="s">
        <v>143</v>
      </c>
      <c r="E95" s="215" t="s">
        <v>144</v>
      </c>
      <c r="F95" s="216" t="s">
        <v>145</v>
      </c>
      <c r="G95" s="217" t="s">
        <v>146</v>
      </c>
      <c r="H95" s="218">
        <v>441.17500000000001</v>
      </c>
      <c r="I95" s="219"/>
      <c r="J95" s="220">
        <f>ROUND(I95*H95,2)</f>
        <v>0</v>
      </c>
      <c r="K95" s="216" t="s">
        <v>147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0.255</v>
      </c>
      <c r="T95" s="224">
        <f>S95*H95</f>
        <v>112.49962500000001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148</v>
      </c>
      <c r="AT95" s="225" t="s">
        <v>143</v>
      </c>
      <c r="AU95" s="225" t="s">
        <v>80</v>
      </c>
      <c r="AY95" s="19" t="s">
        <v>141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78</v>
      </c>
      <c r="BK95" s="226">
        <f>ROUND(I95*H95,2)</f>
        <v>0</v>
      </c>
      <c r="BL95" s="19" t="s">
        <v>148</v>
      </c>
      <c r="BM95" s="225" t="s">
        <v>149</v>
      </c>
    </row>
    <row r="96" s="2" customFormat="1">
      <c r="A96" s="40"/>
      <c r="B96" s="41"/>
      <c r="C96" s="42"/>
      <c r="D96" s="227" t="s">
        <v>150</v>
      </c>
      <c r="E96" s="42"/>
      <c r="F96" s="228" t="s">
        <v>145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80</v>
      </c>
    </row>
    <row r="97" s="13" customFormat="1">
      <c r="A97" s="13"/>
      <c r="B97" s="232"/>
      <c r="C97" s="233"/>
      <c r="D97" s="227" t="s">
        <v>151</v>
      </c>
      <c r="E97" s="234" t="s">
        <v>19</v>
      </c>
      <c r="F97" s="235" t="s">
        <v>152</v>
      </c>
      <c r="G97" s="233"/>
      <c r="H97" s="236">
        <v>34.460000000000001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151</v>
      </c>
      <c r="AU97" s="242" t="s">
        <v>80</v>
      </c>
      <c r="AV97" s="13" t="s">
        <v>80</v>
      </c>
      <c r="AW97" s="13" t="s">
        <v>32</v>
      </c>
      <c r="AX97" s="13" t="s">
        <v>71</v>
      </c>
      <c r="AY97" s="242" t="s">
        <v>141</v>
      </c>
    </row>
    <row r="98" s="13" customFormat="1">
      <c r="A98" s="13"/>
      <c r="B98" s="232"/>
      <c r="C98" s="233"/>
      <c r="D98" s="227" t="s">
        <v>151</v>
      </c>
      <c r="E98" s="234" t="s">
        <v>19</v>
      </c>
      <c r="F98" s="235" t="s">
        <v>153</v>
      </c>
      <c r="G98" s="233"/>
      <c r="H98" s="236">
        <v>1.21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151</v>
      </c>
      <c r="AU98" s="242" t="s">
        <v>80</v>
      </c>
      <c r="AV98" s="13" t="s">
        <v>80</v>
      </c>
      <c r="AW98" s="13" t="s">
        <v>32</v>
      </c>
      <c r="AX98" s="13" t="s">
        <v>71</v>
      </c>
      <c r="AY98" s="242" t="s">
        <v>141</v>
      </c>
    </row>
    <row r="99" s="13" customFormat="1">
      <c r="A99" s="13"/>
      <c r="B99" s="232"/>
      <c r="C99" s="233"/>
      <c r="D99" s="227" t="s">
        <v>151</v>
      </c>
      <c r="E99" s="234" t="s">
        <v>19</v>
      </c>
      <c r="F99" s="235" t="s">
        <v>154</v>
      </c>
      <c r="G99" s="233"/>
      <c r="H99" s="236">
        <v>405.505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151</v>
      </c>
      <c r="AU99" s="242" t="s">
        <v>80</v>
      </c>
      <c r="AV99" s="13" t="s">
        <v>80</v>
      </c>
      <c r="AW99" s="13" t="s">
        <v>32</v>
      </c>
      <c r="AX99" s="13" t="s">
        <v>71</v>
      </c>
      <c r="AY99" s="242" t="s">
        <v>141</v>
      </c>
    </row>
    <row r="100" s="14" customFormat="1">
      <c r="A100" s="14"/>
      <c r="B100" s="243"/>
      <c r="C100" s="244"/>
      <c r="D100" s="227" t="s">
        <v>151</v>
      </c>
      <c r="E100" s="245" t="s">
        <v>19</v>
      </c>
      <c r="F100" s="246" t="s">
        <v>155</v>
      </c>
      <c r="G100" s="244"/>
      <c r="H100" s="247">
        <v>441.17500000000001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151</v>
      </c>
      <c r="AU100" s="253" t="s">
        <v>80</v>
      </c>
      <c r="AV100" s="14" t="s">
        <v>148</v>
      </c>
      <c r="AW100" s="14" t="s">
        <v>32</v>
      </c>
      <c r="AX100" s="14" t="s">
        <v>78</v>
      </c>
      <c r="AY100" s="253" t="s">
        <v>141</v>
      </c>
    </row>
    <row r="101" s="2" customFormat="1">
      <c r="A101" s="40"/>
      <c r="B101" s="41"/>
      <c r="C101" s="214" t="s">
        <v>80</v>
      </c>
      <c r="D101" s="214" t="s">
        <v>143</v>
      </c>
      <c r="E101" s="215" t="s">
        <v>156</v>
      </c>
      <c r="F101" s="216" t="s">
        <v>157</v>
      </c>
      <c r="G101" s="217" t="s">
        <v>146</v>
      </c>
      <c r="H101" s="218">
        <v>448.96499999999998</v>
      </c>
      <c r="I101" s="219"/>
      <c r="J101" s="220">
        <f>ROUND(I101*H101,2)</f>
        <v>0</v>
      </c>
      <c r="K101" s="216" t="s">
        <v>147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0.28999999999999998</v>
      </c>
      <c r="T101" s="224">
        <f>S101*H101</f>
        <v>130.19985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148</v>
      </c>
      <c r="AT101" s="225" t="s">
        <v>143</v>
      </c>
      <c r="AU101" s="225" t="s">
        <v>80</v>
      </c>
      <c r="AY101" s="19" t="s">
        <v>141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148</v>
      </c>
      <c r="BM101" s="225" t="s">
        <v>158</v>
      </c>
    </row>
    <row r="102" s="2" customFormat="1">
      <c r="A102" s="40"/>
      <c r="B102" s="41"/>
      <c r="C102" s="42"/>
      <c r="D102" s="227" t="s">
        <v>150</v>
      </c>
      <c r="E102" s="42"/>
      <c r="F102" s="228" t="s">
        <v>157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150</v>
      </c>
      <c r="AU102" s="19" t="s">
        <v>80</v>
      </c>
    </row>
    <row r="103" s="13" customFormat="1">
      <c r="A103" s="13"/>
      <c r="B103" s="232"/>
      <c r="C103" s="233"/>
      <c r="D103" s="227" t="s">
        <v>151</v>
      </c>
      <c r="E103" s="234" t="s">
        <v>19</v>
      </c>
      <c r="F103" s="235" t="s">
        <v>159</v>
      </c>
      <c r="G103" s="233"/>
      <c r="H103" s="236">
        <v>34.460000000000001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151</v>
      </c>
      <c r="AU103" s="242" t="s">
        <v>80</v>
      </c>
      <c r="AV103" s="13" t="s">
        <v>80</v>
      </c>
      <c r="AW103" s="13" t="s">
        <v>32</v>
      </c>
      <c r="AX103" s="13" t="s">
        <v>71</v>
      </c>
      <c r="AY103" s="242" t="s">
        <v>141</v>
      </c>
    </row>
    <row r="104" s="13" customFormat="1">
      <c r="A104" s="13"/>
      <c r="B104" s="232"/>
      <c r="C104" s="233"/>
      <c r="D104" s="227" t="s">
        <v>151</v>
      </c>
      <c r="E104" s="234" t="s">
        <v>19</v>
      </c>
      <c r="F104" s="235" t="s">
        <v>160</v>
      </c>
      <c r="G104" s="233"/>
      <c r="H104" s="236">
        <v>405.505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151</v>
      </c>
      <c r="AU104" s="242" t="s">
        <v>80</v>
      </c>
      <c r="AV104" s="13" t="s">
        <v>80</v>
      </c>
      <c r="AW104" s="13" t="s">
        <v>32</v>
      </c>
      <c r="AX104" s="13" t="s">
        <v>71</v>
      </c>
      <c r="AY104" s="242" t="s">
        <v>141</v>
      </c>
    </row>
    <row r="105" s="13" customFormat="1">
      <c r="A105" s="13"/>
      <c r="B105" s="232"/>
      <c r="C105" s="233"/>
      <c r="D105" s="227" t="s">
        <v>151</v>
      </c>
      <c r="E105" s="234" t="s">
        <v>19</v>
      </c>
      <c r="F105" s="235" t="s">
        <v>161</v>
      </c>
      <c r="G105" s="233"/>
      <c r="H105" s="236">
        <v>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151</v>
      </c>
      <c r="AU105" s="242" t="s">
        <v>80</v>
      </c>
      <c r="AV105" s="13" t="s">
        <v>80</v>
      </c>
      <c r="AW105" s="13" t="s">
        <v>32</v>
      </c>
      <c r="AX105" s="13" t="s">
        <v>71</v>
      </c>
      <c r="AY105" s="242" t="s">
        <v>141</v>
      </c>
    </row>
    <row r="106" s="14" customFormat="1">
      <c r="A106" s="14"/>
      <c r="B106" s="243"/>
      <c r="C106" s="244"/>
      <c r="D106" s="227" t="s">
        <v>151</v>
      </c>
      <c r="E106" s="245" t="s">
        <v>19</v>
      </c>
      <c r="F106" s="246" t="s">
        <v>155</v>
      </c>
      <c r="G106" s="244"/>
      <c r="H106" s="247">
        <v>448.96499999999998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151</v>
      </c>
      <c r="AU106" s="253" t="s">
        <v>80</v>
      </c>
      <c r="AV106" s="14" t="s">
        <v>148</v>
      </c>
      <c r="AW106" s="14" t="s">
        <v>32</v>
      </c>
      <c r="AX106" s="14" t="s">
        <v>78</v>
      </c>
      <c r="AY106" s="253" t="s">
        <v>141</v>
      </c>
    </row>
    <row r="107" s="2" customFormat="1" ht="33" customHeight="1">
      <c r="A107" s="40"/>
      <c r="B107" s="41"/>
      <c r="C107" s="214" t="s">
        <v>162</v>
      </c>
      <c r="D107" s="214" t="s">
        <v>143</v>
      </c>
      <c r="E107" s="215" t="s">
        <v>163</v>
      </c>
      <c r="F107" s="216" t="s">
        <v>164</v>
      </c>
      <c r="G107" s="217" t="s">
        <v>146</v>
      </c>
      <c r="H107" s="218">
        <v>9</v>
      </c>
      <c r="I107" s="219"/>
      <c r="J107" s="220">
        <f>ROUND(I107*H107,2)</f>
        <v>0</v>
      </c>
      <c r="K107" s="216" t="s">
        <v>147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0.098000000000000004</v>
      </c>
      <c r="T107" s="224">
        <f>S107*H107</f>
        <v>0.88200000000000001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148</v>
      </c>
      <c r="AT107" s="225" t="s">
        <v>143</v>
      </c>
      <c r="AU107" s="225" t="s">
        <v>80</v>
      </c>
      <c r="AY107" s="19" t="s">
        <v>141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78</v>
      </c>
      <c r="BK107" s="226">
        <f>ROUND(I107*H107,2)</f>
        <v>0</v>
      </c>
      <c r="BL107" s="19" t="s">
        <v>148</v>
      </c>
      <c r="BM107" s="225" t="s">
        <v>165</v>
      </c>
    </row>
    <row r="108" s="2" customFormat="1">
      <c r="A108" s="40"/>
      <c r="B108" s="41"/>
      <c r="C108" s="42"/>
      <c r="D108" s="227" t="s">
        <v>150</v>
      </c>
      <c r="E108" s="42"/>
      <c r="F108" s="228" t="s">
        <v>164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150</v>
      </c>
      <c r="AU108" s="19" t="s">
        <v>80</v>
      </c>
    </row>
    <row r="109" s="13" customFormat="1">
      <c r="A109" s="13"/>
      <c r="B109" s="232"/>
      <c r="C109" s="233"/>
      <c r="D109" s="227" t="s">
        <v>151</v>
      </c>
      <c r="E109" s="234" t="s">
        <v>19</v>
      </c>
      <c r="F109" s="235" t="s">
        <v>166</v>
      </c>
      <c r="G109" s="233"/>
      <c r="H109" s="236">
        <v>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151</v>
      </c>
      <c r="AU109" s="242" t="s">
        <v>80</v>
      </c>
      <c r="AV109" s="13" t="s">
        <v>80</v>
      </c>
      <c r="AW109" s="13" t="s">
        <v>32</v>
      </c>
      <c r="AX109" s="13" t="s">
        <v>78</v>
      </c>
      <c r="AY109" s="242" t="s">
        <v>141</v>
      </c>
    </row>
    <row r="110" s="2" customFormat="1" ht="33" customHeight="1">
      <c r="A110" s="40"/>
      <c r="B110" s="41"/>
      <c r="C110" s="214" t="s">
        <v>148</v>
      </c>
      <c r="D110" s="214" t="s">
        <v>143</v>
      </c>
      <c r="E110" s="215" t="s">
        <v>167</v>
      </c>
      <c r="F110" s="216" t="s">
        <v>168</v>
      </c>
      <c r="G110" s="217" t="s">
        <v>146</v>
      </c>
      <c r="H110" s="218">
        <v>9.4199999999999999</v>
      </c>
      <c r="I110" s="219"/>
      <c r="J110" s="220">
        <f>ROUND(I110*H110,2)</f>
        <v>0</v>
      </c>
      <c r="K110" s="216" t="s">
        <v>147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0.22</v>
      </c>
      <c r="T110" s="224">
        <f>S110*H110</f>
        <v>2.0724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148</v>
      </c>
      <c r="AT110" s="225" t="s">
        <v>143</v>
      </c>
      <c r="AU110" s="225" t="s">
        <v>80</v>
      </c>
      <c r="AY110" s="19" t="s">
        <v>141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78</v>
      </c>
      <c r="BK110" s="226">
        <f>ROUND(I110*H110,2)</f>
        <v>0</v>
      </c>
      <c r="BL110" s="19" t="s">
        <v>148</v>
      </c>
      <c r="BM110" s="225" t="s">
        <v>169</v>
      </c>
    </row>
    <row r="111" s="2" customFormat="1">
      <c r="A111" s="40"/>
      <c r="B111" s="41"/>
      <c r="C111" s="42"/>
      <c r="D111" s="227" t="s">
        <v>150</v>
      </c>
      <c r="E111" s="42"/>
      <c r="F111" s="228" t="s">
        <v>168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80</v>
      </c>
    </row>
    <row r="112" s="13" customFormat="1">
      <c r="A112" s="13"/>
      <c r="B112" s="232"/>
      <c r="C112" s="233"/>
      <c r="D112" s="227" t="s">
        <v>151</v>
      </c>
      <c r="E112" s="234" t="s">
        <v>19</v>
      </c>
      <c r="F112" s="235" t="s">
        <v>170</v>
      </c>
      <c r="G112" s="233"/>
      <c r="H112" s="236">
        <v>1.6000000000000001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151</v>
      </c>
      <c r="AU112" s="242" t="s">
        <v>80</v>
      </c>
      <c r="AV112" s="13" t="s">
        <v>80</v>
      </c>
      <c r="AW112" s="13" t="s">
        <v>32</v>
      </c>
      <c r="AX112" s="13" t="s">
        <v>71</v>
      </c>
      <c r="AY112" s="242" t="s">
        <v>141</v>
      </c>
    </row>
    <row r="113" s="13" customFormat="1">
      <c r="A113" s="13"/>
      <c r="B113" s="232"/>
      <c r="C113" s="233"/>
      <c r="D113" s="227" t="s">
        <v>151</v>
      </c>
      <c r="E113" s="234" t="s">
        <v>19</v>
      </c>
      <c r="F113" s="235" t="s">
        <v>171</v>
      </c>
      <c r="G113" s="233"/>
      <c r="H113" s="236">
        <v>3.3500000000000001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151</v>
      </c>
      <c r="AU113" s="242" t="s">
        <v>80</v>
      </c>
      <c r="AV113" s="13" t="s">
        <v>80</v>
      </c>
      <c r="AW113" s="13" t="s">
        <v>32</v>
      </c>
      <c r="AX113" s="13" t="s">
        <v>71</v>
      </c>
      <c r="AY113" s="242" t="s">
        <v>141</v>
      </c>
    </row>
    <row r="114" s="13" customFormat="1">
      <c r="A114" s="13"/>
      <c r="B114" s="232"/>
      <c r="C114" s="233"/>
      <c r="D114" s="227" t="s">
        <v>151</v>
      </c>
      <c r="E114" s="234" t="s">
        <v>19</v>
      </c>
      <c r="F114" s="235" t="s">
        <v>172</v>
      </c>
      <c r="G114" s="233"/>
      <c r="H114" s="236">
        <v>4.4699999999999998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151</v>
      </c>
      <c r="AU114" s="242" t="s">
        <v>80</v>
      </c>
      <c r="AV114" s="13" t="s">
        <v>80</v>
      </c>
      <c r="AW114" s="13" t="s">
        <v>32</v>
      </c>
      <c r="AX114" s="13" t="s">
        <v>71</v>
      </c>
      <c r="AY114" s="242" t="s">
        <v>141</v>
      </c>
    </row>
    <row r="115" s="14" customFormat="1">
      <c r="A115" s="14"/>
      <c r="B115" s="243"/>
      <c r="C115" s="244"/>
      <c r="D115" s="227" t="s">
        <v>151</v>
      </c>
      <c r="E115" s="245" t="s">
        <v>19</v>
      </c>
      <c r="F115" s="246" t="s">
        <v>155</v>
      </c>
      <c r="G115" s="244"/>
      <c r="H115" s="247">
        <v>9.4199999999999999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151</v>
      </c>
      <c r="AU115" s="253" t="s">
        <v>80</v>
      </c>
      <c r="AV115" s="14" t="s">
        <v>148</v>
      </c>
      <c r="AW115" s="14" t="s">
        <v>32</v>
      </c>
      <c r="AX115" s="14" t="s">
        <v>78</v>
      </c>
      <c r="AY115" s="253" t="s">
        <v>141</v>
      </c>
    </row>
    <row r="116" s="2" customFormat="1">
      <c r="A116" s="40"/>
      <c r="B116" s="41"/>
      <c r="C116" s="214" t="s">
        <v>173</v>
      </c>
      <c r="D116" s="214" t="s">
        <v>143</v>
      </c>
      <c r="E116" s="215" t="s">
        <v>174</v>
      </c>
      <c r="F116" s="216" t="s">
        <v>175</v>
      </c>
      <c r="G116" s="217" t="s">
        <v>176</v>
      </c>
      <c r="H116" s="218">
        <v>27.5</v>
      </c>
      <c r="I116" s="219"/>
      <c r="J116" s="220">
        <f>ROUND(I116*H116,2)</f>
        <v>0</v>
      </c>
      <c r="K116" s="216" t="s">
        <v>147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0.20499999999999999</v>
      </c>
      <c r="T116" s="224">
        <f>S116*H116</f>
        <v>5.6374999999999993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148</v>
      </c>
      <c r="AT116" s="225" t="s">
        <v>143</v>
      </c>
      <c r="AU116" s="225" t="s">
        <v>80</v>
      </c>
      <c r="AY116" s="19" t="s">
        <v>141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78</v>
      </c>
      <c r="BK116" s="226">
        <f>ROUND(I116*H116,2)</f>
        <v>0</v>
      </c>
      <c r="BL116" s="19" t="s">
        <v>148</v>
      </c>
      <c r="BM116" s="225" t="s">
        <v>177</v>
      </c>
    </row>
    <row r="117" s="2" customFormat="1">
      <c r="A117" s="40"/>
      <c r="B117" s="41"/>
      <c r="C117" s="42"/>
      <c r="D117" s="227" t="s">
        <v>150</v>
      </c>
      <c r="E117" s="42"/>
      <c r="F117" s="228" t="s">
        <v>175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150</v>
      </c>
      <c r="AU117" s="19" t="s">
        <v>80</v>
      </c>
    </row>
    <row r="118" s="13" customFormat="1">
      <c r="A118" s="13"/>
      <c r="B118" s="232"/>
      <c r="C118" s="233"/>
      <c r="D118" s="227" t="s">
        <v>151</v>
      </c>
      <c r="E118" s="234" t="s">
        <v>19</v>
      </c>
      <c r="F118" s="235" t="s">
        <v>178</v>
      </c>
      <c r="G118" s="233"/>
      <c r="H118" s="236">
        <v>5.5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151</v>
      </c>
      <c r="AU118" s="242" t="s">
        <v>80</v>
      </c>
      <c r="AV118" s="13" t="s">
        <v>80</v>
      </c>
      <c r="AW118" s="13" t="s">
        <v>32</v>
      </c>
      <c r="AX118" s="13" t="s">
        <v>71</v>
      </c>
      <c r="AY118" s="242" t="s">
        <v>141</v>
      </c>
    </row>
    <row r="119" s="13" customFormat="1">
      <c r="A119" s="13"/>
      <c r="B119" s="232"/>
      <c r="C119" s="233"/>
      <c r="D119" s="227" t="s">
        <v>151</v>
      </c>
      <c r="E119" s="234" t="s">
        <v>19</v>
      </c>
      <c r="F119" s="235" t="s">
        <v>179</v>
      </c>
      <c r="G119" s="233"/>
      <c r="H119" s="236">
        <v>11.300000000000001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151</v>
      </c>
      <c r="AU119" s="242" t="s">
        <v>80</v>
      </c>
      <c r="AV119" s="13" t="s">
        <v>80</v>
      </c>
      <c r="AW119" s="13" t="s">
        <v>32</v>
      </c>
      <c r="AX119" s="13" t="s">
        <v>71</v>
      </c>
      <c r="AY119" s="242" t="s">
        <v>141</v>
      </c>
    </row>
    <row r="120" s="13" customFormat="1">
      <c r="A120" s="13"/>
      <c r="B120" s="232"/>
      <c r="C120" s="233"/>
      <c r="D120" s="227" t="s">
        <v>151</v>
      </c>
      <c r="E120" s="234" t="s">
        <v>19</v>
      </c>
      <c r="F120" s="235" t="s">
        <v>180</v>
      </c>
      <c r="G120" s="233"/>
      <c r="H120" s="236">
        <v>10.699999999999999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151</v>
      </c>
      <c r="AU120" s="242" t="s">
        <v>80</v>
      </c>
      <c r="AV120" s="13" t="s">
        <v>80</v>
      </c>
      <c r="AW120" s="13" t="s">
        <v>32</v>
      </c>
      <c r="AX120" s="13" t="s">
        <v>71</v>
      </c>
      <c r="AY120" s="242" t="s">
        <v>141</v>
      </c>
    </row>
    <row r="121" s="14" customFormat="1">
      <c r="A121" s="14"/>
      <c r="B121" s="243"/>
      <c r="C121" s="244"/>
      <c r="D121" s="227" t="s">
        <v>151</v>
      </c>
      <c r="E121" s="245" t="s">
        <v>19</v>
      </c>
      <c r="F121" s="246" t="s">
        <v>155</v>
      </c>
      <c r="G121" s="244"/>
      <c r="H121" s="247">
        <v>27.5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151</v>
      </c>
      <c r="AU121" s="253" t="s">
        <v>80</v>
      </c>
      <c r="AV121" s="14" t="s">
        <v>148</v>
      </c>
      <c r="AW121" s="14" t="s">
        <v>32</v>
      </c>
      <c r="AX121" s="14" t="s">
        <v>78</v>
      </c>
      <c r="AY121" s="253" t="s">
        <v>141</v>
      </c>
    </row>
    <row r="122" s="2" customFormat="1">
      <c r="A122" s="40"/>
      <c r="B122" s="41"/>
      <c r="C122" s="214" t="s">
        <v>181</v>
      </c>
      <c r="D122" s="214" t="s">
        <v>143</v>
      </c>
      <c r="E122" s="215" t="s">
        <v>182</v>
      </c>
      <c r="F122" s="216" t="s">
        <v>183</v>
      </c>
      <c r="G122" s="217" t="s">
        <v>176</v>
      </c>
      <c r="H122" s="218">
        <v>204.72999999999999</v>
      </c>
      <c r="I122" s="219"/>
      <c r="J122" s="220">
        <f>ROUND(I122*H122,2)</f>
        <v>0</v>
      </c>
      <c r="K122" s="216" t="s">
        <v>147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0.040000000000000001</v>
      </c>
      <c r="T122" s="224">
        <f>S122*H122</f>
        <v>8.1891999999999996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148</v>
      </c>
      <c r="AT122" s="225" t="s">
        <v>143</v>
      </c>
      <c r="AU122" s="225" t="s">
        <v>80</v>
      </c>
      <c r="AY122" s="19" t="s">
        <v>141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148</v>
      </c>
      <c r="BM122" s="225" t="s">
        <v>184</v>
      </c>
    </row>
    <row r="123" s="2" customFormat="1">
      <c r="A123" s="40"/>
      <c r="B123" s="41"/>
      <c r="C123" s="42"/>
      <c r="D123" s="227" t="s">
        <v>150</v>
      </c>
      <c r="E123" s="42"/>
      <c r="F123" s="228" t="s">
        <v>183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150</v>
      </c>
      <c r="AU123" s="19" t="s">
        <v>80</v>
      </c>
    </row>
    <row r="124" s="13" customFormat="1">
      <c r="A124" s="13"/>
      <c r="B124" s="232"/>
      <c r="C124" s="233"/>
      <c r="D124" s="227" t="s">
        <v>151</v>
      </c>
      <c r="E124" s="234" t="s">
        <v>19</v>
      </c>
      <c r="F124" s="235" t="s">
        <v>185</v>
      </c>
      <c r="G124" s="233"/>
      <c r="H124" s="236">
        <v>36.090000000000003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151</v>
      </c>
      <c r="AU124" s="242" t="s">
        <v>80</v>
      </c>
      <c r="AV124" s="13" t="s">
        <v>80</v>
      </c>
      <c r="AW124" s="13" t="s">
        <v>32</v>
      </c>
      <c r="AX124" s="13" t="s">
        <v>71</v>
      </c>
      <c r="AY124" s="242" t="s">
        <v>141</v>
      </c>
    </row>
    <row r="125" s="13" customFormat="1">
      <c r="A125" s="13"/>
      <c r="B125" s="232"/>
      <c r="C125" s="233"/>
      <c r="D125" s="227" t="s">
        <v>151</v>
      </c>
      <c r="E125" s="234" t="s">
        <v>19</v>
      </c>
      <c r="F125" s="235" t="s">
        <v>186</v>
      </c>
      <c r="G125" s="233"/>
      <c r="H125" s="236">
        <v>168.63999999999999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151</v>
      </c>
      <c r="AU125" s="242" t="s">
        <v>80</v>
      </c>
      <c r="AV125" s="13" t="s">
        <v>80</v>
      </c>
      <c r="AW125" s="13" t="s">
        <v>32</v>
      </c>
      <c r="AX125" s="13" t="s">
        <v>71</v>
      </c>
      <c r="AY125" s="242" t="s">
        <v>141</v>
      </c>
    </row>
    <row r="126" s="14" customFormat="1">
      <c r="A126" s="14"/>
      <c r="B126" s="243"/>
      <c r="C126" s="244"/>
      <c r="D126" s="227" t="s">
        <v>151</v>
      </c>
      <c r="E126" s="245" t="s">
        <v>19</v>
      </c>
      <c r="F126" s="246" t="s">
        <v>155</v>
      </c>
      <c r="G126" s="244"/>
      <c r="H126" s="247">
        <v>204.72999999999999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151</v>
      </c>
      <c r="AU126" s="253" t="s">
        <v>80</v>
      </c>
      <c r="AV126" s="14" t="s">
        <v>148</v>
      </c>
      <c r="AW126" s="14" t="s">
        <v>32</v>
      </c>
      <c r="AX126" s="14" t="s">
        <v>78</v>
      </c>
      <c r="AY126" s="253" t="s">
        <v>141</v>
      </c>
    </row>
    <row r="127" s="2" customFormat="1" ht="21.75" customHeight="1">
      <c r="A127" s="40"/>
      <c r="B127" s="41"/>
      <c r="C127" s="214" t="s">
        <v>187</v>
      </c>
      <c r="D127" s="214" t="s">
        <v>143</v>
      </c>
      <c r="E127" s="215" t="s">
        <v>188</v>
      </c>
      <c r="F127" s="216" t="s">
        <v>189</v>
      </c>
      <c r="G127" s="217" t="s">
        <v>190</v>
      </c>
      <c r="H127" s="218">
        <v>285.96699999999998</v>
      </c>
      <c r="I127" s="219"/>
      <c r="J127" s="220">
        <f>ROUND(I127*H127,2)</f>
        <v>0</v>
      </c>
      <c r="K127" s="216" t="s">
        <v>147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148</v>
      </c>
      <c r="AT127" s="225" t="s">
        <v>143</v>
      </c>
      <c r="AU127" s="225" t="s">
        <v>80</v>
      </c>
      <c r="AY127" s="19" t="s">
        <v>141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148</v>
      </c>
      <c r="BM127" s="225" t="s">
        <v>191</v>
      </c>
    </row>
    <row r="128" s="2" customFormat="1">
      <c r="A128" s="40"/>
      <c r="B128" s="41"/>
      <c r="C128" s="42"/>
      <c r="D128" s="227" t="s">
        <v>150</v>
      </c>
      <c r="E128" s="42"/>
      <c r="F128" s="228" t="s">
        <v>189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150</v>
      </c>
      <c r="AU128" s="19" t="s">
        <v>80</v>
      </c>
    </row>
    <row r="129" s="13" customFormat="1">
      <c r="A129" s="13"/>
      <c r="B129" s="232"/>
      <c r="C129" s="233"/>
      <c r="D129" s="227" t="s">
        <v>151</v>
      </c>
      <c r="E129" s="234" t="s">
        <v>19</v>
      </c>
      <c r="F129" s="235" t="s">
        <v>192</v>
      </c>
      <c r="G129" s="233"/>
      <c r="H129" s="236">
        <v>14.292999999999999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151</v>
      </c>
      <c r="AU129" s="242" t="s">
        <v>80</v>
      </c>
      <c r="AV129" s="13" t="s">
        <v>80</v>
      </c>
      <c r="AW129" s="13" t="s">
        <v>32</v>
      </c>
      <c r="AX129" s="13" t="s">
        <v>71</v>
      </c>
      <c r="AY129" s="242" t="s">
        <v>141</v>
      </c>
    </row>
    <row r="130" s="13" customFormat="1">
      <c r="A130" s="13"/>
      <c r="B130" s="232"/>
      <c r="C130" s="233"/>
      <c r="D130" s="227" t="s">
        <v>151</v>
      </c>
      <c r="E130" s="234" t="s">
        <v>19</v>
      </c>
      <c r="F130" s="235" t="s">
        <v>193</v>
      </c>
      <c r="G130" s="233"/>
      <c r="H130" s="236">
        <v>8.9960000000000004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151</v>
      </c>
      <c r="AU130" s="242" t="s">
        <v>80</v>
      </c>
      <c r="AV130" s="13" t="s">
        <v>80</v>
      </c>
      <c r="AW130" s="13" t="s">
        <v>32</v>
      </c>
      <c r="AX130" s="13" t="s">
        <v>71</v>
      </c>
      <c r="AY130" s="242" t="s">
        <v>141</v>
      </c>
    </row>
    <row r="131" s="13" customFormat="1">
      <c r="A131" s="13"/>
      <c r="B131" s="232"/>
      <c r="C131" s="233"/>
      <c r="D131" s="227" t="s">
        <v>151</v>
      </c>
      <c r="E131" s="234" t="s">
        <v>19</v>
      </c>
      <c r="F131" s="235" t="s">
        <v>194</v>
      </c>
      <c r="G131" s="233"/>
      <c r="H131" s="236">
        <v>6.2030000000000003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151</v>
      </c>
      <c r="AU131" s="242" t="s">
        <v>80</v>
      </c>
      <c r="AV131" s="13" t="s">
        <v>80</v>
      </c>
      <c r="AW131" s="13" t="s">
        <v>32</v>
      </c>
      <c r="AX131" s="13" t="s">
        <v>71</v>
      </c>
      <c r="AY131" s="242" t="s">
        <v>141</v>
      </c>
    </row>
    <row r="132" s="13" customFormat="1">
      <c r="A132" s="13"/>
      <c r="B132" s="232"/>
      <c r="C132" s="233"/>
      <c r="D132" s="227" t="s">
        <v>151</v>
      </c>
      <c r="E132" s="234" t="s">
        <v>19</v>
      </c>
      <c r="F132" s="235" t="s">
        <v>195</v>
      </c>
      <c r="G132" s="233"/>
      <c r="H132" s="236">
        <v>181.864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151</v>
      </c>
      <c r="AU132" s="242" t="s">
        <v>80</v>
      </c>
      <c r="AV132" s="13" t="s">
        <v>80</v>
      </c>
      <c r="AW132" s="13" t="s">
        <v>32</v>
      </c>
      <c r="AX132" s="13" t="s">
        <v>71</v>
      </c>
      <c r="AY132" s="242" t="s">
        <v>141</v>
      </c>
    </row>
    <row r="133" s="13" customFormat="1">
      <c r="A133" s="13"/>
      <c r="B133" s="232"/>
      <c r="C133" s="233"/>
      <c r="D133" s="227" t="s">
        <v>151</v>
      </c>
      <c r="E133" s="234" t="s">
        <v>19</v>
      </c>
      <c r="F133" s="235" t="s">
        <v>196</v>
      </c>
      <c r="G133" s="233"/>
      <c r="H133" s="236">
        <v>72.991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151</v>
      </c>
      <c r="AU133" s="242" t="s">
        <v>80</v>
      </c>
      <c r="AV133" s="13" t="s">
        <v>80</v>
      </c>
      <c r="AW133" s="13" t="s">
        <v>32</v>
      </c>
      <c r="AX133" s="13" t="s">
        <v>71</v>
      </c>
      <c r="AY133" s="242" t="s">
        <v>141</v>
      </c>
    </row>
    <row r="134" s="13" customFormat="1">
      <c r="A134" s="13"/>
      <c r="B134" s="232"/>
      <c r="C134" s="233"/>
      <c r="D134" s="227" t="s">
        <v>151</v>
      </c>
      <c r="E134" s="234" t="s">
        <v>19</v>
      </c>
      <c r="F134" s="235" t="s">
        <v>197</v>
      </c>
      <c r="G134" s="233"/>
      <c r="H134" s="236">
        <v>1.6200000000000001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151</v>
      </c>
      <c r="AU134" s="242" t="s">
        <v>80</v>
      </c>
      <c r="AV134" s="13" t="s">
        <v>80</v>
      </c>
      <c r="AW134" s="13" t="s">
        <v>32</v>
      </c>
      <c r="AX134" s="13" t="s">
        <v>71</v>
      </c>
      <c r="AY134" s="242" t="s">
        <v>141</v>
      </c>
    </row>
    <row r="135" s="14" customFormat="1">
      <c r="A135" s="14"/>
      <c r="B135" s="243"/>
      <c r="C135" s="244"/>
      <c r="D135" s="227" t="s">
        <v>151</v>
      </c>
      <c r="E135" s="245" t="s">
        <v>19</v>
      </c>
      <c r="F135" s="246" t="s">
        <v>155</v>
      </c>
      <c r="G135" s="244"/>
      <c r="H135" s="247">
        <v>285.96699999999998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151</v>
      </c>
      <c r="AU135" s="253" t="s">
        <v>80</v>
      </c>
      <c r="AV135" s="14" t="s">
        <v>148</v>
      </c>
      <c r="AW135" s="14" t="s">
        <v>32</v>
      </c>
      <c r="AX135" s="14" t="s">
        <v>78</v>
      </c>
      <c r="AY135" s="253" t="s">
        <v>141</v>
      </c>
    </row>
    <row r="136" s="2" customFormat="1">
      <c r="A136" s="40"/>
      <c r="B136" s="41"/>
      <c r="C136" s="214" t="s">
        <v>198</v>
      </c>
      <c r="D136" s="214" t="s">
        <v>143</v>
      </c>
      <c r="E136" s="215" t="s">
        <v>199</v>
      </c>
      <c r="F136" s="216" t="s">
        <v>200</v>
      </c>
      <c r="G136" s="217" t="s">
        <v>190</v>
      </c>
      <c r="H136" s="218">
        <v>50.722999999999999</v>
      </c>
      <c r="I136" s="219"/>
      <c r="J136" s="220">
        <f>ROUND(I136*H136,2)</f>
        <v>0</v>
      </c>
      <c r="K136" s="216" t="s">
        <v>147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148</v>
      </c>
      <c r="AT136" s="225" t="s">
        <v>143</v>
      </c>
      <c r="AU136" s="225" t="s">
        <v>80</v>
      </c>
      <c r="AY136" s="19" t="s">
        <v>141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78</v>
      </c>
      <c r="BK136" s="226">
        <f>ROUND(I136*H136,2)</f>
        <v>0</v>
      </c>
      <c r="BL136" s="19" t="s">
        <v>148</v>
      </c>
      <c r="BM136" s="225" t="s">
        <v>201</v>
      </c>
    </row>
    <row r="137" s="2" customFormat="1">
      <c r="A137" s="40"/>
      <c r="B137" s="41"/>
      <c r="C137" s="42"/>
      <c r="D137" s="227" t="s">
        <v>150</v>
      </c>
      <c r="E137" s="42"/>
      <c r="F137" s="228" t="s">
        <v>200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150</v>
      </c>
      <c r="AU137" s="19" t="s">
        <v>80</v>
      </c>
    </row>
    <row r="138" s="13" customFormat="1">
      <c r="A138" s="13"/>
      <c r="B138" s="232"/>
      <c r="C138" s="233"/>
      <c r="D138" s="227" t="s">
        <v>151</v>
      </c>
      <c r="E138" s="234" t="s">
        <v>19</v>
      </c>
      <c r="F138" s="235" t="s">
        <v>202</v>
      </c>
      <c r="G138" s="233"/>
      <c r="H138" s="236">
        <v>3.141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151</v>
      </c>
      <c r="AU138" s="242" t="s">
        <v>80</v>
      </c>
      <c r="AV138" s="13" t="s">
        <v>80</v>
      </c>
      <c r="AW138" s="13" t="s">
        <v>32</v>
      </c>
      <c r="AX138" s="13" t="s">
        <v>71</v>
      </c>
      <c r="AY138" s="242" t="s">
        <v>141</v>
      </c>
    </row>
    <row r="139" s="13" customFormat="1">
      <c r="A139" s="13"/>
      <c r="B139" s="232"/>
      <c r="C139" s="233"/>
      <c r="D139" s="227" t="s">
        <v>151</v>
      </c>
      <c r="E139" s="234" t="s">
        <v>19</v>
      </c>
      <c r="F139" s="235" t="s">
        <v>203</v>
      </c>
      <c r="G139" s="233"/>
      <c r="H139" s="236">
        <v>4.8689999999999998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151</v>
      </c>
      <c r="AU139" s="242" t="s">
        <v>80</v>
      </c>
      <c r="AV139" s="13" t="s">
        <v>80</v>
      </c>
      <c r="AW139" s="13" t="s">
        <v>32</v>
      </c>
      <c r="AX139" s="13" t="s">
        <v>71</v>
      </c>
      <c r="AY139" s="242" t="s">
        <v>141</v>
      </c>
    </row>
    <row r="140" s="13" customFormat="1">
      <c r="A140" s="13"/>
      <c r="B140" s="232"/>
      <c r="C140" s="233"/>
      <c r="D140" s="227" t="s">
        <v>151</v>
      </c>
      <c r="E140" s="234" t="s">
        <v>19</v>
      </c>
      <c r="F140" s="235" t="s">
        <v>204</v>
      </c>
      <c r="G140" s="233"/>
      <c r="H140" s="236">
        <v>39.165999999999997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151</v>
      </c>
      <c r="AU140" s="242" t="s">
        <v>80</v>
      </c>
      <c r="AV140" s="13" t="s">
        <v>80</v>
      </c>
      <c r="AW140" s="13" t="s">
        <v>32</v>
      </c>
      <c r="AX140" s="13" t="s">
        <v>71</v>
      </c>
      <c r="AY140" s="242" t="s">
        <v>141</v>
      </c>
    </row>
    <row r="141" s="13" customFormat="1">
      <c r="A141" s="13"/>
      <c r="B141" s="232"/>
      <c r="C141" s="233"/>
      <c r="D141" s="227" t="s">
        <v>151</v>
      </c>
      <c r="E141" s="234" t="s">
        <v>19</v>
      </c>
      <c r="F141" s="235" t="s">
        <v>205</v>
      </c>
      <c r="G141" s="233"/>
      <c r="H141" s="236">
        <v>3.5470000000000002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151</v>
      </c>
      <c r="AU141" s="242" t="s">
        <v>80</v>
      </c>
      <c r="AV141" s="13" t="s">
        <v>80</v>
      </c>
      <c r="AW141" s="13" t="s">
        <v>32</v>
      </c>
      <c r="AX141" s="13" t="s">
        <v>71</v>
      </c>
      <c r="AY141" s="242" t="s">
        <v>141</v>
      </c>
    </row>
    <row r="142" s="14" customFormat="1">
      <c r="A142" s="14"/>
      <c r="B142" s="243"/>
      <c r="C142" s="244"/>
      <c r="D142" s="227" t="s">
        <v>151</v>
      </c>
      <c r="E142" s="245" t="s">
        <v>19</v>
      </c>
      <c r="F142" s="246" t="s">
        <v>155</v>
      </c>
      <c r="G142" s="244"/>
      <c r="H142" s="247">
        <v>50.722999999999992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151</v>
      </c>
      <c r="AU142" s="253" t="s">
        <v>80</v>
      </c>
      <c r="AV142" s="14" t="s">
        <v>148</v>
      </c>
      <c r="AW142" s="14" t="s">
        <v>32</v>
      </c>
      <c r="AX142" s="14" t="s">
        <v>78</v>
      </c>
      <c r="AY142" s="253" t="s">
        <v>141</v>
      </c>
    </row>
    <row r="143" s="2" customFormat="1">
      <c r="A143" s="40"/>
      <c r="B143" s="41"/>
      <c r="C143" s="214" t="s">
        <v>206</v>
      </c>
      <c r="D143" s="214" t="s">
        <v>143</v>
      </c>
      <c r="E143" s="215" t="s">
        <v>207</v>
      </c>
      <c r="F143" s="216" t="s">
        <v>208</v>
      </c>
      <c r="G143" s="217" t="s">
        <v>190</v>
      </c>
      <c r="H143" s="218">
        <v>314.959</v>
      </c>
      <c r="I143" s="219"/>
      <c r="J143" s="220">
        <f>ROUND(I143*H143,2)</f>
        <v>0</v>
      </c>
      <c r="K143" s="216" t="s">
        <v>147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148</v>
      </c>
      <c r="AT143" s="225" t="s">
        <v>143</v>
      </c>
      <c r="AU143" s="225" t="s">
        <v>80</v>
      </c>
      <c r="AY143" s="19" t="s">
        <v>141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78</v>
      </c>
      <c r="BK143" s="226">
        <f>ROUND(I143*H143,2)</f>
        <v>0</v>
      </c>
      <c r="BL143" s="19" t="s">
        <v>148</v>
      </c>
      <c r="BM143" s="225" t="s">
        <v>209</v>
      </c>
    </row>
    <row r="144" s="2" customFormat="1">
      <c r="A144" s="40"/>
      <c r="B144" s="41"/>
      <c r="C144" s="42"/>
      <c r="D144" s="227" t="s">
        <v>150</v>
      </c>
      <c r="E144" s="42"/>
      <c r="F144" s="228" t="s">
        <v>208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150</v>
      </c>
      <c r="AU144" s="19" t="s">
        <v>80</v>
      </c>
    </row>
    <row r="145" s="13" customFormat="1">
      <c r="A145" s="13"/>
      <c r="B145" s="232"/>
      <c r="C145" s="233"/>
      <c r="D145" s="227" t="s">
        <v>151</v>
      </c>
      <c r="E145" s="234" t="s">
        <v>19</v>
      </c>
      <c r="F145" s="235" t="s">
        <v>210</v>
      </c>
      <c r="G145" s="233"/>
      <c r="H145" s="236">
        <v>285.96699999999998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151</v>
      </c>
      <c r="AU145" s="242" t="s">
        <v>80</v>
      </c>
      <c r="AV145" s="13" t="s">
        <v>80</v>
      </c>
      <c r="AW145" s="13" t="s">
        <v>32</v>
      </c>
      <c r="AX145" s="13" t="s">
        <v>71</v>
      </c>
      <c r="AY145" s="242" t="s">
        <v>141</v>
      </c>
    </row>
    <row r="146" s="13" customFormat="1">
      <c r="A146" s="13"/>
      <c r="B146" s="232"/>
      <c r="C146" s="233"/>
      <c r="D146" s="227" t="s">
        <v>151</v>
      </c>
      <c r="E146" s="234" t="s">
        <v>19</v>
      </c>
      <c r="F146" s="235" t="s">
        <v>211</v>
      </c>
      <c r="G146" s="233"/>
      <c r="H146" s="236">
        <v>50.722999999999999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151</v>
      </c>
      <c r="AU146" s="242" t="s">
        <v>80</v>
      </c>
      <c r="AV146" s="13" t="s">
        <v>80</v>
      </c>
      <c r="AW146" s="13" t="s">
        <v>32</v>
      </c>
      <c r="AX146" s="13" t="s">
        <v>71</v>
      </c>
      <c r="AY146" s="242" t="s">
        <v>141</v>
      </c>
    </row>
    <row r="147" s="15" customFormat="1">
      <c r="A147" s="15"/>
      <c r="B147" s="254"/>
      <c r="C147" s="255"/>
      <c r="D147" s="227" t="s">
        <v>151</v>
      </c>
      <c r="E147" s="256" t="s">
        <v>19</v>
      </c>
      <c r="F147" s="257" t="s">
        <v>212</v>
      </c>
      <c r="G147" s="255"/>
      <c r="H147" s="258">
        <v>336.69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151</v>
      </c>
      <c r="AU147" s="264" t="s">
        <v>80</v>
      </c>
      <c r="AV147" s="15" t="s">
        <v>162</v>
      </c>
      <c r="AW147" s="15" t="s">
        <v>32</v>
      </c>
      <c r="AX147" s="15" t="s">
        <v>71</v>
      </c>
      <c r="AY147" s="264" t="s">
        <v>141</v>
      </c>
    </row>
    <row r="148" s="13" customFormat="1">
      <c r="A148" s="13"/>
      <c r="B148" s="232"/>
      <c r="C148" s="233"/>
      <c r="D148" s="227" t="s">
        <v>151</v>
      </c>
      <c r="E148" s="234" t="s">
        <v>19</v>
      </c>
      <c r="F148" s="235" t="s">
        <v>213</v>
      </c>
      <c r="G148" s="233"/>
      <c r="H148" s="236">
        <v>-21.731000000000002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151</v>
      </c>
      <c r="AU148" s="242" t="s">
        <v>80</v>
      </c>
      <c r="AV148" s="13" t="s">
        <v>80</v>
      </c>
      <c r="AW148" s="13" t="s">
        <v>32</v>
      </c>
      <c r="AX148" s="13" t="s">
        <v>71</v>
      </c>
      <c r="AY148" s="242" t="s">
        <v>141</v>
      </c>
    </row>
    <row r="149" s="14" customFormat="1">
      <c r="A149" s="14"/>
      <c r="B149" s="243"/>
      <c r="C149" s="244"/>
      <c r="D149" s="227" t="s">
        <v>151</v>
      </c>
      <c r="E149" s="245" t="s">
        <v>19</v>
      </c>
      <c r="F149" s="246" t="s">
        <v>155</v>
      </c>
      <c r="G149" s="244"/>
      <c r="H149" s="247">
        <v>314.959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151</v>
      </c>
      <c r="AU149" s="253" t="s">
        <v>80</v>
      </c>
      <c r="AV149" s="14" t="s">
        <v>148</v>
      </c>
      <c r="AW149" s="14" t="s">
        <v>32</v>
      </c>
      <c r="AX149" s="14" t="s">
        <v>78</v>
      </c>
      <c r="AY149" s="253" t="s">
        <v>141</v>
      </c>
    </row>
    <row r="150" s="2" customFormat="1">
      <c r="A150" s="40"/>
      <c r="B150" s="41"/>
      <c r="C150" s="214" t="s">
        <v>214</v>
      </c>
      <c r="D150" s="214" t="s">
        <v>143</v>
      </c>
      <c r="E150" s="215" t="s">
        <v>215</v>
      </c>
      <c r="F150" s="216" t="s">
        <v>216</v>
      </c>
      <c r="G150" s="217" t="s">
        <v>190</v>
      </c>
      <c r="H150" s="218">
        <v>314.959</v>
      </c>
      <c r="I150" s="219"/>
      <c r="J150" s="220">
        <f>ROUND(I150*H150,2)</f>
        <v>0</v>
      </c>
      <c r="K150" s="216" t="s">
        <v>147</v>
      </c>
      <c r="L150" s="46"/>
      <c r="M150" s="221" t="s">
        <v>19</v>
      </c>
      <c r="N150" s="222" t="s">
        <v>42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148</v>
      </c>
      <c r="AT150" s="225" t="s">
        <v>143</v>
      </c>
      <c r="AU150" s="225" t="s">
        <v>80</v>
      </c>
      <c r="AY150" s="19" t="s">
        <v>141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78</v>
      </c>
      <c r="BK150" s="226">
        <f>ROUND(I150*H150,2)</f>
        <v>0</v>
      </c>
      <c r="BL150" s="19" t="s">
        <v>148</v>
      </c>
      <c r="BM150" s="225" t="s">
        <v>217</v>
      </c>
    </row>
    <row r="151" s="2" customFormat="1">
      <c r="A151" s="40"/>
      <c r="B151" s="41"/>
      <c r="C151" s="42"/>
      <c r="D151" s="227" t="s">
        <v>150</v>
      </c>
      <c r="E151" s="42"/>
      <c r="F151" s="228" t="s">
        <v>216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150</v>
      </c>
      <c r="AU151" s="19" t="s">
        <v>80</v>
      </c>
    </row>
    <row r="152" s="13" customFormat="1">
      <c r="A152" s="13"/>
      <c r="B152" s="232"/>
      <c r="C152" s="233"/>
      <c r="D152" s="227" t="s">
        <v>151</v>
      </c>
      <c r="E152" s="234" t="s">
        <v>19</v>
      </c>
      <c r="F152" s="235" t="s">
        <v>218</v>
      </c>
      <c r="G152" s="233"/>
      <c r="H152" s="236">
        <v>314.959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151</v>
      </c>
      <c r="AU152" s="242" t="s">
        <v>80</v>
      </c>
      <c r="AV152" s="13" t="s">
        <v>80</v>
      </c>
      <c r="AW152" s="13" t="s">
        <v>32</v>
      </c>
      <c r="AX152" s="13" t="s">
        <v>78</v>
      </c>
      <c r="AY152" s="242" t="s">
        <v>141</v>
      </c>
    </row>
    <row r="153" s="2" customFormat="1">
      <c r="A153" s="40"/>
      <c r="B153" s="41"/>
      <c r="C153" s="214" t="s">
        <v>219</v>
      </c>
      <c r="D153" s="214" t="s">
        <v>143</v>
      </c>
      <c r="E153" s="215" t="s">
        <v>220</v>
      </c>
      <c r="F153" s="216" t="s">
        <v>221</v>
      </c>
      <c r="G153" s="217" t="s">
        <v>222</v>
      </c>
      <c r="H153" s="218">
        <v>566.92600000000004</v>
      </c>
      <c r="I153" s="219"/>
      <c r="J153" s="220">
        <f>ROUND(I153*H153,2)</f>
        <v>0</v>
      </c>
      <c r="K153" s="216" t="s">
        <v>19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148</v>
      </c>
      <c r="AT153" s="225" t="s">
        <v>143</v>
      </c>
      <c r="AU153" s="225" t="s">
        <v>80</v>
      </c>
      <c r="AY153" s="19" t="s">
        <v>141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78</v>
      </c>
      <c r="BK153" s="226">
        <f>ROUND(I153*H153,2)</f>
        <v>0</v>
      </c>
      <c r="BL153" s="19" t="s">
        <v>148</v>
      </c>
      <c r="BM153" s="225" t="s">
        <v>223</v>
      </c>
    </row>
    <row r="154" s="2" customFormat="1">
      <c r="A154" s="40"/>
      <c r="B154" s="41"/>
      <c r="C154" s="42"/>
      <c r="D154" s="227" t="s">
        <v>150</v>
      </c>
      <c r="E154" s="42"/>
      <c r="F154" s="228" t="s">
        <v>221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150</v>
      </c>
      <c r="AU154" s="19" t="s">
        <v>80</v>
      </c>
    </row>
    <row r="155" s="13" customFormat="1">
      <c r="A155" s="13"/>
      <c r="B155" s="232"/>
      <c r="C155" s="233"/>
      <c r="D155" s="227" t="s">
        <v>151</v>
      </c>
      <c r="E155" s="234" t="s">
        <v>19</v>
      </c>
      <c r="F155" s="235" t="s">
        <v>224</v>
      </c>
      <c r="G155" s="233"/>
      <c r="H155" s="236">
        <v>566.92600000000004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151</v>
      </c>
      <c r="AU155" s="242" t="s">
        <v>80</v>
      </c>
      <c r="AV155" s="13" t="s">
        <v>80</v>
      </c>
      <c r="AW155" s="13" t="s">
        <v>32</v>
      </c>
      <c r="AX155" s="13" t="s">
        <v>78</v>
      </c>
      <c r="AY155" s="242" t="s">
        <v>141</v>
      </c>
    </row>
    <row r="156" s="2" customFormat="1">
      <c r="A156" s="40"/>
      <c r="B156" s="41"/>
      <c r="C156" s="214" t="s">
        <v>225</v>
      </c>
      <c r="D156" s="214" t="s">
        <v>143</v>
      </c>
      <c r="E156" s="215" t="s">
        <v>226</v>
      </c>
      <c r="F156" s="216" t="s">
        <v>227</v>
      </c>
      <c r="G156" s="217" t="s">
        <v>190</v>
      </c>
      <c r="H156" s="218">
        <v>21.731000000000002</v>
      </c>
      <c r="I156" s="219"/>
      <c r="J156" s="220">
        <f>ROUND(I156*H156,2)</f>
        <v>0</v>
      </c>
      <c r="K156" s="216" t="s">
        <v>147</v>
      </c>
      <c r="L156" s="46"/>
      <c r="M156" s="221" t="s">
        <v>19</v>
      </c>
      <c r="N156" s="222" t="s">
        <v>42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148</v>
      </c>
      <c r="AT156" s="225" t="s">
        <v>143</v>
      </c>
      <c r="AU156" s="225" t="s">
        <v>80</v>
      </c>
      <c r="AY156" s="19" t="s">
        <v>141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78</v>
      </c>
      <c r="BK156" s="226">
        <f>ROUND(I156*H156,2)</f>
        <v>0</v>
      </c>
      <c r="BL156" s="19" t="s">
        <v>148</v>
      </c>
      <c r="BM156" s="225" t="s">
        <v>228</v>
      </c>
    </row>
    <row r="157" s="2" customFormat="1">
      <c r="A157" s="40"/>
      <c r="B157" s="41"/>
      <c r="C157" s="42"/>
      <c r="D157" s="227" t="s">
        <v>150</v>
      </c>
      <c r="E157" s="42"/>
      <c r="F157" s="228" t="s">
        <v>227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150</v>
      </c>
      <c r="AU157" s="19" t="s">
        <v>80</v>
      </c>
    </row>
    <row r="158" s="13" customFormat="1">
      <c r="A158" s="13"/>
      <c r="B158" s="232"/>
      <c r="C158" s="233"/>
      <c r="D158" s="227" t="s">
        <v>151</v>
      </c>
      <c r="E158" s="234" t="s">
        <v>19</v>
      </c>
      <c r="F158" s="235" t="s">
        <v>229</v>
      </c>
      <c r="G158" s="233"/>
      <c r="H158" s="236">
        <v>1.4470000000000001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151</v>
      </c>
      <c r="AU158" s="242" t="s">
        <v>80</v>
      </c>
      <c r="AV158" s="13" t="s">
        <v>80</v>
      </c>
      <c r="AW158" s="13" t="s">
        <v>32</v>
      </c>
      <c r="AX158" s="13" t="s">
        <v>71</v>
      </c>
      <c r="AY158" s="242" t="s">
        <v>141</v>
      </c>
    </row>
    <row r="159" s="13" customFormat="1">
      <c r="A159" s="13"/>
      <c r="B159" s="232"/>
      <c r="C159" s="233"/>
      <c r="D159" s="227" t="s">
        <v>151</v>
      </c>
      <c r="E159" s="234" t="s">
        <v>19</v>
      </c>
      <c r="F159" s="235" t="s">
        <v>230</v>
      </c>
      <c r="G159" s="233"/>
      <c r="H159" s="236">
        <v>2.2469999999999999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151</v>
      </c>
      <c r="AU159" s="242" t="s">
        <v>80</v>
      </c>
      <c r="AV159" s="13" t="s">
        <v>80</v>
      </c>
      <c r="AW159" s="13" t="s">
        <v>32</v>
      </c>
      <c r="AX159" s="13" t="s">
        <v>71</v>
      </c>
      <c r="AY159" s="242" t="s">
        <v>141</v>
      </c>
    </row>
    <row r="160" s="13" customFormat="1">
      <c r="A160" s="13"/>
      <c r="B160" s="232"/>
      <c r="C160" s="233"/>
      <c r="D160" s="227" t="s">
        <v>151</v>
      </c>
      <c r="E160" s="234" t="s">
        <v>19</v>
      </c>
      <c r="F160" s="235" t="s">
        <v>231</v>
      </c>
      <c r="G160" s="233"/>
      <c r="H160" s="236">
        <v>18.036999999999999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151</v>
      </c>
      <c r="AU160" s="242" t="s">
        <v>80</v>
      </c>
      <c r="AV160" s="13" t="s">
        <v>80</v>
      </c>
      <c r="AW160" s="13" t="s">
        <v>32</v>
      </c>
      <c r="AX160" s="13" t="s">
        <v>71</v>
      </c>
      <c r="AY160" s="242" t="s">
        <v>141</v>
      </c>
    </row>
    <row r="161" s="14" customFormat="1">
      <c r="A161" s="14"/>
      <c r="B161" s="243"/>
      <c r="C161" s="244"/>
      <c r="D161" s="227" t="s">
        <v>151</v>
      </c>
      <c r="E161" s="245" t="s">
        <v>19</v>
      </c>
      <c r="F161" s="246" t="s">
        <v>155</v>
      </c>
      <c r="G161" s="244"/>
      <c r="H161" s="247">
        <v>21.730999999999998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151</v>
      </c>
      <c r="AU161" s="253" t="s">
        <v>80</v>
      </c>
      <c r="AV161" s="14" t="s">
        <v>148</v>
      </c>
      <c r="AW161" s="14" t="s">
        <v>32</v>
      </c>
      <c r="AX161" s="14" t="s">
        <v>78</v>
      </c>
      <c r="AY161" s="253" t="s">
        <v>141</v>
      </c>
    </row>
    <row r="162" s="2" customFormat="1" ht="21.75" customHeight="1">
      <c r="A162" s="40"/>
      <c r="B162" s="41"/>
      <c r="C162" s="214" t="s">
        <v>232</v>
      </c>
      <c r="D162" s="214" t="s">
        <v>143</v>
      </c>
      <c r="E162" s="215" t="s">
        <v>233</v>
      </c>
      <c r="F162" s="216" t="s">
        <v>234</v>
      </c>
      <c r="G162" s="217" t="s">
        <v>146</v>
      </c>
      <c r="H162" s="218">
        <v>890.44000000000005</v>
      </c>
      <c r="I162" s="219"/>
      <c r="J162" s="220">
        <f>ROUND(I162*H162,2)</f>
        <v>0</v>
      </c>
      <c r="K162" s="216" t="s">
        <v>147</v>
      </c>
      <c r="L162" s="46"/>
      <c r="M162" s="221" t="s">
        <v>19</v>
      </c>
      <c r="N162" s="222" t="s">
        <v>42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148</v>
      </c>
      <c r="AT162" s="225" t="s">
        <v>143</v>
      </c>
      <c r="AU162" s="225" t="s">
        <v>80</v>
      </c>
      <c r="AY162" s="19" t="s">
        <v>141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78</v>
      </c>
      <c r="BK162" s="226">
        <f>ROUND(I162*H162,2)</f>
        <v>0</v>
      </c>
      <c r="BL162" s="19" t="s">
        <v>148</v>
      </c>
      <c r="BM162" s="225" t="s">
        <v>235</v>
      </c>
    </row>
    <row r="163" s="2" customFormat="1">
      <c r="A163" s="40"/>
      <c r="B163" s="41"/>
      <c r="C163" s="42"/>
      <c r="D163" s="227" t="s">
        <v>150</v>
      </c>
      <c r="E163" s="42"/>
      <c r="F163" s="228" t="s">
        <v>234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150</v>
      </c>
      <c r="AU163" s="19" t="s">
        <v>80</v>
      </c>
    </row>
    <row r="164" s="13" customFormat="1">
      <c r="A164" s="13"/>
      <c r="B164" s="232"/>
      <c r="C164" s="233"/>
      <c r="D164" s="227" t="s">
        <v>151</v>
      </c>
      <c r="E164" s="234" t="s">
        <v>19</v>
      </c>
      <c r="F164" s="235" t="s">
        <v>236</v>
      </c>
      <c r="G164" s="233"/>
      <c r="H164" s="236">
        <v>33.240000000000002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151</v>
      </c>
      <c r="AU164" s="242" t="s">
        <v>80</v>
      </c>
      <c r="AV164" s="13" t="s">
        <v>80</v>
      </c>
      <c r="AW164" s="13" t="s">
        <v>32</v>
      </c>
      <c r="AX164" s="13" t="s">
        <v>71</v>
      </c>
      <c r="AY164" s="242" t="s">
        <v>141</v>
      </c>
    </row>
    <row r="165" s="13" customFormat="1">
      <c r="A165" s="13"/>
      <c r="B165" s="232"/>
      <c r="C165" s="233"/>
      <c r="D165" s="227" t="s">
        <v>151</v>
      </c>
      <c r="E165" s="234" t="s">
        <v>19</v>
      </c>
      <c r="F165" s="235" t="s">
        <v>237</v>
      </c>
      <c r="G165" s="233"/>
      <c r="H165" s="236">
        <v>58.210000000000001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151</v>
      </c>
      <c r="AU165" s="242" t="s">
        <v>80</v>
      </c>
      <c r="AV165" s="13" t="s">
        <v>80</v>
      </c>
      <c r="AW165" s="13" t="s">
        <v>32</v>
      </c>
      <c r="AX165" s="13" t="s">
        <v>71</v>
      </c>
      <c r="AY165" s="242" t="s">
        <v>141</v>
      </c>
    </row>
    <row r="166" s="13" customFormat="1">
      <c r="A166" s="13"/>
      <c r="B166" s="232"/>
      <c r="C166" s="233"/>
      <c r="D166" s="227" t="s">
        <v>151</v>
      </c>
      <c r="E166" s="234" t="s">
        <v>19</v>
      </c>
      <c r="F166" s="235" t="s">
        <v>238</v>
      </c>
      <c r="G166" s="233"/>
      <c r="H166" s="236">
        <v>798.99000000000001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151</v>
      </c>
      <c r="AU166" s="242" t="s">
        <v>80</v>
      </c>
      <c r="AV166" s="13" t="s">
        <v>80</v>
      </c>
      <c r="AW166" s="13" t="s">
        <v>32</v>
      </c>
      <c r="AX166" s="13" t="s">
        <v>71</v>
      </c>
      <c r="AY166" s="242" t="s">
        <v>141</v>
      </c>
    </row>
    <row r="167" s="14" customFormat="1">
      <c r="A167" s="14"/>
      <c r="B167" s="243"/>
      <c r="C167" s="244"/>
      <c r="D167" s="227" t="s">
        <v>151</v>
      </c>
      <c r="E167" s="245" t="s">
        <v>19</v>
      </c>
      <c r="F167" s="246" t="s">
        <v>155</v>
      </c>
      <c r="G167" s="244"/>
      <c r="H167" s="247">
        <v>890.44000000000005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151</v>
      </c>
      <c r="AU167" s="253" t="s">
        <v>80</v>
      </c>
      <c r="AV167" s="14" t="s">
        <v>148</v>
      </c>
      <c r="AW167" s="14" t="s">
        <v>32</v>
      </c>
      <c r="AX167" s="14" t="s">
        <v>78</v>
      </c>
      <c r="AY167" s="253" t="s">
        <v>141</v>
      </c>
    </row>
    <row r="168" s="2" customFormat="1">
      <c r="A168" s="40"/>
      <c r="B168" s="41"/>
      <c r="C168" s="214" t="s">
        <v>239</v>
      </c>
      <c r="D168" s="214" t="s">
        <v>143</v>
      </c>
      <c r="E168" s="215" t="s">
        <v>240</v>
      </c>
      <c r="F168" s="216" t="s">
        <v>241</v>
      </c>
      <c r="G168" s="217" t="s">
        <v>242</v>
      </c>
      <c r="H168" s="218">
        <v>1</v>
      </c>
      <c r="I168" s="219"/>
      <c r="J168" s="220">
        <f>ROUND(I168*H168,2)</f>
        <v>0</v>
      </c>
      <c r="K168" s="216" t="s">
        <v>147</v>
      </c>
      <c r="L168" s="46"/>
      <c r="M168" s="221" t="s">
        <v>19</v>
      </c>
      <c r="N168" s="222" t="s">
        <v>42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148</v>
      </c>
      <c r="AT168" s="225" t="s">
        <v>143</v>
      </c>
      <c r="AU168" s="225" t="s">
        <v>80</v>
      </c>
      <c r="AY168" s="19" t="s">
        <v>141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78</v>
      </c>
      <c r="BK168" s="226">
        <f>ROUND(I168*H168,2)</f>
        <v>0</v>
      </c>
      <c r="BL168" s="19" t="s">
        <v>148</v>
      </c>
      <c r="BM168" s="225" t="s">
        <v>243</v>
      </c>
    </row>
    <row r="169" s="2" customFormat="1">
      <c r="A169" s="40"/>
      <c r="B169" s="41"/>
      <c r="C169" s="42"/>
      <c r="D169" s="227" t="s">
        <v>150</v>
      </c>
      <c r="E169" s="42"/>
      <c r="F169" s="228" t="s">
        <v>241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150</v>
      </c>
      <c r="AU169" s="19" t="s">
        <v>80</v>
      </c>
    </row>
    <row r="170" s="2" customFormat="1">
      <c r="A170" s="40"/>
      <c r="B170" s="41"/>
      <c r="C170" s="42"/>
      <c r="D170" s="227" t="s">
        <v>244</v>
      </c>
      <c r="E170" s="42"/>
      <c r="F170" s="265" t="s">
        <v>245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244</v>
      </c>
      <c r="AU170" s="19" t="s">
        <v>80</v>
      </c>
    </row>
    <row r="171" s="13" customFormat="1">
      <c r="A171" s="13"/>
      <c r="B171" s="232"/>
      <c r="C171" s="233"/>
      <c r="D171" s="227" t="s">
        <v>151</v>
      </c>
      <c r="E171" s="234" t="s">
        <v>19</v>
      </c>
      <c r="F171" s="235" t="s">
        <v>246</v>
      </c>
      <c r="G171" s="233"/>
      <c r="H171" s="236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151</v>
      </c>
      <c r="AU171" s="242" t="s">
        <v>80</v>
      </c>
      <c r="AV171" s="13" t="s">
        <v>80</v>
      </c>
      <c r="AW171" s="13" t="s">
        <v>32</v>
      </c>
      <c r="AX171" s="13" t="s">
        <v>78</v>
      </c>
      <c r="AY171" s="242" t="s">
        <v>141</v>
      </c>
    </row>
    <row r="172" s="12" customFormat="1" ht="22.8" customHeight="1">
      <c r="A172" s="12"/>
      <c r="B172" s="198"/>
      <c r="C172" s="199"/>
      <c r="D172" s="200" t="s">
        <v>70</v>
      </c>
      <c r="E172" s="212" t="s">
        <v>173</v>
      </c>
      <c r="F172" s="212" t="s">
        <v>247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SUM(P173:P211)</f>
        <v>0</v>
      </c>
      <c r="Q172" s="206"/>
      <c r="R172" s="207">
        <f>SUM(R173:R211)</f>
        <v>766.80031370000006</v>
      </c>
      <c r="S172" s="206"/>
      <c r="T172" s="208">
        <f>SUM(T173:T211)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78</v>
      </c>
      <c r="AT172" s="210" t="s">
        <v>70</v>
      </c>
      <c r="AU172" s="210" t="s">
        <v>78</v>
      </c>
      <c r="AY172" s="209" t="s">
        <v>141</v>
      </c>
      <c r="BK172" s="211">
        <f>SUM(BK173:BK211)</f>
        <v>0</v>
      </c>
    </row>
    <row r="173" s="2" customFormat="1" ht="16.5" customHeight="1">
      <c r="A173" s="40"/>
      <c r="B173" s="41"/>
      <c r="C173" s="214" t="s">
        <v>8</v>
      </c>
      <c r="D173" s="214" t="s">
        <v>143</v>
      </c>
      <c r="E173" s="215" t="s">
        <v>248</v>
      </c>
      <c r="F173" s="216" t="s">
        <v>249</v>
      </c>
      <c r="G173" s="217" t="s">
        <v>146</v>
      </c>
      <c r="H173" s="218">
        <v>894.22000000000003</v>
      </c>
      <c r="I173" s="219"/>
      <c r="J173" s="220">
        <f>ROUND(I173*H173,2)</f>
        <v>0</v>
      </c>
      <c r="K173" s="216" t="s">
        <v>147</v>
      </c>
      <c r="L173" s="46"/>
      <c r="M173" s="221" t="s">
        <v>19</v>
      </c>
      <c r="N173" s="222" t="s">
        <v>42</v>
      </c>
      <c r="O173" s="86"/>
      <c r="P173" s="223">
        <f>O173*H173</f>
        <v>0</v>
      </c>
      <c r="Q173" s="223">
        <v>0.57499999999999996</v>
      </c>
      <c r="R173" s="223">
        <f>Q173*H173</f>
        <v>514.17650000000003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148</v>
      </c>
      <c r="AT173" s="225" t="s">
        <v>143</v>
      </c>
      <c r="AU173" s="225" t="s">
        <v>80</v>
      </c>
      <c r="AY173" s="19" t="s">
        <v>141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78</v>
      </c>
      <c r="BK173" s="226">
        <f>ROUND(I173*H173,2)</f>
        <v>0</v>
      </c>
      <c r="BL173" s="19" t="s">
        <v>148</v>
      </c>
      <c r="BM173" s="225" t="s">
        <v>250</v>
      </c>
    </row>
    <row r="174" s="2" customFormat="1">
      <c r="A174" s="40"/>
      <c r="B174" s="41"/>
      <c r="C174" s="42"/>
      <c r="D174" s="227" t="s">
        <v>150</v>
      </c>
      <c r="E174" s="42"/>
      <c r="F174" s="228" t="s">
        <v>249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150</v>
      </c>
      <c r="AU174" s="19" t="s">
        <v>80</v>
      </c>
    </row>
    <row r="175" s="13" customFormat="1">
      <c r="A175" s="13"/>
      <c r="B175" s="232"/>
      <c r="C175" s="233"/>
      <c r="D175" s="227" t="s">
        <v>151</v>
      </c>
      <c r="E175" s="234" t="s">
        <v>19</v>
      </c>
      <c r="F175" s="235" t="s">
        <v>251</v>
      </c>
      <c r="G175" s="233"/>
      <c r="H175" s="236">
        <v>33.240000000000002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151</v>
      </c>
      <c r="AU175" s="242" t="s">
        <v>80</v>
      </c>
      <c r="AV175" s="13" t="s">
        <v>80</v>
      </c>
      <c r="AW175" s="13" t="s">
        <v>32</v>
      </c>
      <c r="AX175" s="13" t="s">
        <v>71</v>
      </c>
      <c r="AY175" s="242" t="s">
        <v>141</v>
      </c>
    </row>
    <row r="176" s="13" customFormat="1">
      <c r="A176" s="13"/>
      <c r="B176" s="232"/>
      <c r="C176" s="233"/>
      <c r="D176" s="227" t="s">
        <v>151</v>
      </c>
      <c r="E176" s="234" t="s">
        <v>19</v>
      </c>
      <c r="F176" s="235" t="s">
        <v>252</v>
      </c>
      <c r="G176" s="233"/>
      <c r="H176" s="236">
        <v>58.210000000000001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151</v>
      </c>
      <c r="AU176" s="242" t="s">
        <v>80</v>
      </c>
      <c r="AV176" s="13" t="s">
        <v>80</v>
      </c>
      <c r="AW176" s="13" t="s">
        <v>32</v>
      </c>
      <c r="AX176" s="13" t="s">
        <v>71</v>
      </c>
      <c r="AY176" s="242" t="s">
        <v>141</v>
      </c>
    </row>
    <row r="177" s="13" customFormat="1">
      <c r="A177" s="13"/>
      <c r="B177" s="232"/>
      <c r="C177" s="233"/>
      <c r="D177" s="227" t="s">
        <v>151</v>
      </c>
      <c r="E177" s="234" t="s">
        <v>19</v>
      </c>
      <c r="F177" s="235" t="s">
        <v>253</v>
      </c>
      <c r="G177" s="233"/>
      <c r="H177" s="236">
        <v>802.76999999999998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151</v>
      </c>
      <c r="AU177" s="242" t="s">
        <v>80</v>
      </c>
      <c r="AV177" s="13" t="s">
        <v>80</v>
      </c>
      <c r="AW177" s="13" t="s">
        <v>32</v>
      </c>
      <c r="AX177" s="13" t="s">
        <v>71</v>
      </c>
      <c r="AY177" s="242" t="s">
        <v>141</v>
      </c>
    </row>
    <row r="178" s="14" customFormat="1">
      <c r="A178" s="14"/>
      <c r="B178" s="243"/>
      <c r="C178" s="244"/>
      <c r="D178" s="227" t="s">
        <v>151</v>
      </c>
      <c r="E178" s="245" t="s">
        <v>19</v>
      </c>
      <c r="F178" s="246" t="s">
        <v>155</v>
      </c>
      <c r="G178" s="244"/>
      <c r="H178" s="247">
        <v>894.22000000000003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151</v>
      </c>
      <c r="AU178" s="253" t="s">
        <v>80</v>
      </c>
      <c r="AV178" s="14" t="s">
        <v>148</v>
      </c>
      <c r="AW178" s="14" t="s">
        <v>32</v>
      </c>
      <c r="AX178" s="14" t="s">
        <v>78</v>
      </c>
      <c r="AY178" s="253" t="s">
        <v>141</v>
      </c>
    </row>
    <row r="179" s="2" customFormat="1" ht="16.5" customHeight="1">
      <c r="A179" s="40"/>
      <c r="B179" s="41"/>
      <c r="C179" s="214" t="s">
        <v>254</v>
      </c>
      <c r="D179" s="214" t="s">
        <v>143</v>
      </c>
      <c r="E179" s="215" t="s">
        <v>255</v>
      </c>
      <c r="F179" s="216" t="s">
        <v>256</v>
      </c>
      <c r="G179" s="217" t="s">
        <v>146</v>
      </c>
      <c r="H179" s="218">
        <v>9.4299999999999997</v>
      </c>
      <c r="I179" s="219"/>
      <c r="J179" s="220">
        <f>ROUND(I179*H179,2)</f>
        <v>0</v>
      </c>
      <c r="K179" s="216" t="s">
        <v>147</v>
      </c>
      <c r="L179" s="46"/>
      <c r="M179" s="221" t="s">
        <v>19</v>
      </c>
      <c r="N179" s="222" t="s">
        <v>42</v>
      </c>
      <c r="O179" s="86"/>
      <c r="P179" s="223">
        <f>O179*H179</f>
        <v>0</v>
      </c>
      <c r="Q179" s="223">
        <v>0.00031</v>
      </c>
      <c r="R179" s="223">
        <f>Q179*H179</f>
        <v>0.0029232999999999998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148</v>
      </c>
      <c r="AT179" s="225" t="s">
        <v>143</v>
      </c>
      <c r="AU179" s="225" t="s">
        <v>80</v>
      </c>
      <c r="AY179" s="19" t="s">
        <v>141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78</v>
      </c>
      <c r="BK179" s="226">
        <f>ROUND(I179*H179,2)</f>
        <v>0</v>
      </c>
      <c r="BL179" s="19" t="s">
        <v>148</v>
      </c>
      <c r="BM179" s="225" t="s">
        <v>257</v>
      </c>
    </row>
    <row r="180" s="2" customFormat="1">
      <c r="A180" s="40"/>
      <c r="B180" s="41"/>
      <c r="C180" s="42"/>
      <c r="D180" s="227" t="s">
        <v>150</v>
      </c>
      <c r="E180" s="42"/>
      <c r="F180" s="228" t="s">
        <v>256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150</v>
      </c>
      <c r="AU180" s="19" t="s">
        <v>80</v>
      </c>
    </row>
    <row r="181" s="13" customFormat="1">
      <c r="A181" s="13"/>
      <c r="B181" s="232"/>
      <c r="C181" s="233"/>
      <c r="D181" s="227" t="s">
        <v>151</v>
      </c>
      <c r="E181" s="234" t="s">
        <v>19</v>
      </c>
      <c r="F181" s="235" t="s">
        <v>258</v>
      </c>
      <c r="G181" s="233"/>
      <c r="H181" s="236">
        <v>1.6100000000000001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151</v>
      </c>
      <c r="AU181" s="242" t="s">
        <v>80</v>
      </c>
      <c r="AV181" s="13" t="s">
        <v>80</v>
      </c>
      <c r="AW181" s="13" t="s">
        <v>32</v>
      </c>
      <c r="AX181" s="13" t="s">
        <v>71</v>
      </c>
      <c r="AY181" s="242" t="s">
        <v>141</v>
      </c>
    </row>
    <row r="182" s="13" customFormat="1">
      <c r="A182" s="13"/>
      <c r="B182" s="232"/>
      <c r="C182" s="233"/>
      <c r="D182" s="227" t="s">
        <v>151</v>
      </c>
      <c r="E182" s="234" t="s">
        <v>19</v>
      </c>
      <c r="F182" s="235" t="s">
        <v>259</v>
      </c>
      <c r="G182" s="233"/>
      <c r="H182" s="236">
        <v>3.3500000000000001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151</v>
      </c>
      <c r="AU182" s="242" t="s">
        <v>80</v>
      </c>
      <c r="AV182" s="13" t="s">
        <v>80</v>
      </c>
      <c r="AW182" s="13" t="s">
        <v>32</v>
      </c>
      <c r="AX182" s="13" t="s">
        <v>71</v>
      </c>
      <c r="AY182" s="242" t="s">
        <v>141</v>
      </c>
    </row>
    <row r="183" s="13" customFormat="1">
      <c r="A183" s="13"/>
      <c r="B183" s="232"/>
      <c r="C183" s="233"/>
      <c r="D183" s="227" t="s">
        <v>151</v>
      </c>
      <c r="E183" s="234" t="s">
        <v>19</v>
      </c>
      <c r="F183" s="235" t="s">
        <v>260</v>
      </c>
      <c r="G183" s="233"/>
      <c r="H183" s="236">
        <v>4.4699999999999998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151</v>
      </c>
      <c r="AU183" s="242" t="s">
        <v>80</v>
      </c>
      <c r="AV183" s="13" t="s">
        <v>80</v>
      </c>
      <c r="AW183" s="13" t="s">
        <v>32</v>
      </c>
      <c r="AX183" s="13" t="s">
        <v>71</v>
      </c>
      <c r="AY183" s="242" t="s">
        <v>141</v>
      </c>
    </row>
    <row r="184" s="14" customFormat="1">
      <c r="A184" s="14"/>
      <c r="B184" s="243"/>
      <c r="C184" s="244"/>
      <c r="D184" s="227" t="s">
        <v>151</v>
      </c>
      <c r="E184" s="245" t="s">
        <v>19</v>
      </c>
      <c r="F184" s="246" t="s">
        <v>155</v>
      </c>
      <c r="G184" s="244"/>
      <c r="H184" s="247">
        <v>9.4299999999999997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151</v>
      </c>
      <c r="AU184" s="253" t="s">
        <v>80</v>
      </c>
      <c r="AV184" s="14" t="s">
        <v>148</v>
      </c>
      <c r="AW184" s="14" t="s">
        <v>32</v>
      </c>
      <c r="AX184" s="14" t="s">
        <v>78</v>
      </c>
      <c r="AY184" s="253" t="s">
        <v>141</v>
      </c>
    </row>
    <row r="185" s="2" customFormat="1" ht="16.5" customHeight="1">
      <c r="A185" s="40"/>
      <c r="B185" s="41"/>
      <c r="C185" s="214" t="s">
        <v>261</v>
      </c>
      <c r="D185" s="214" t="s">
        <v>143</v>
      </c>
      <c r="E185" s="215" t="s">
        <v>262</v>
      </c>
      <c r="F185" s="216" t="s">
        <v>263</v>
      </c>
      <c r="G185" s="217" t="s">
        <v>146</v>
      </c>
      <c r="H185" s="218">
        <v>18.859999999999999</v>
      </c>
      <c r="I185" s="219"/>
      <c r="J185" s="220">
        <f>ROUND(I185*H185,2)</f>
        <v>0</v>
      </c>
      <c r="K185" s="216" t="s">
        <v>19</v>
      </c>
      <c r="L185" s="46"/>
      <c r="M185" s="221" t="s">
        <v>19</v>
      </c>
      <c r="N185" s="222" t="s">
        <v>42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148</v>
      </c>
      <c r="AT185" s="225" t="s">
        <v>143</v>
      </c>
      <c r="AU185" s="225" t="s">
        <v>80</v>
      </c>
      <c r="AY185" s="19" t="s">
        <v>141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78</v>
      </c>
      <c r="BK185" s="226">
        <f>ROUND(I185*H185,2)</f>
        <v>0</v>
      </c>
      <c r="BL185" s="19" t="s">
        <v>148</v>
      </c>
      <c r="BM185" s="225" t="s">
        <v>264</v>
      </c>
    </row>
    <row r="186" s="2" customFormat="1">
      <c r="A186" s="40"/>
      <c r="B186" s="41"/>
      <c r="C186" s="42"/>
      <c r="D186" s="227" t="s">
        <v>150</v>
      </c>
      <c r="E186" s="42"/>
      <c r="F186" s="228" t="s">
        <v>263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150</v>
      </c>
      <c r="AU186" s="19" t="s">
        <v>80</v>
      </c>
    </row>
    <row r="187" s="13" customFormat="1">
      <c r="A187" s="13"/>
      <c r="B187" s="232"/>
      <c r="C187" s="233"/>
      <c r="D187" s="227" t="s">
        <v>151</v>
      </c>
      <c r="E187" s="234" t="s">
        <v>19</v>
      </c>
      <c r="F187" s="235" t="s">
        <v>265</v>
      </c>
      <c r="G187" s="233"/>
      <c r="H187" s="236">
        <v>3.2200000000000002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151</v>
      </c>
      <c r="AU187" s="242" t="s">
        <v>80</v>
      </c>
      <c r="AV187" s="13" t="s">
        <v>80</v>
      </c>
      <c r="AW187" s="13" t="s">
        <v>32</v>
      </c>
      <c r="AX187" s="13" t="s">
        <v>71</v>
      </c>
      <c r="AY187" s="242" t="s">
        <v>141</v>
      </c>
    </row>
    <row r="188" s="13" customFormat="1">
      <c r="A188" s="13"/>
      <c r="B188" s="232"/>
      <c r="C188" s="233"/>
      <c r="D188" s="227" t="s">
        <v>151</v>
      </c>
      <c r="E188" s="234" t="s">
        <v>19</v>
      </c>
      <c r="F188" s="235" t="s">
        <v>266</v>
      </c>
      <c r="G188" s="233"/>
      <c r="H188" s="236">
        <v>6.7000000000000002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151</v>
      </c>
      <c r="AU188" s="242" t="s">
        <v>80</v>
      </c>
      <c r="AV188" s="13" t="s">
        <v>80</v>
      </c>
      <c r="AW188" s="13" t="s">
        <v>32</v>
      </c>
      <c r="AX188" s="13" t="s">
        <v>71</v>
      </c>
      <c r="AY188" s="242" t="s">
        <v>141</v>
      </c>
    </row>
    <row r="189" s="13" customFormat="1">
      <c r="A189" s="13"/>
      <c r="B189" s="232"/>
      <c r="C189" s="233"/>
      <c r="D189" s="227" t="s">
        <v>151</v>
      </c>
      <c r="E189" s="234" t="s">
        <v>19</v>
      </c>
      <c r="F189" s="235" t="s">
        <v>267</v>
      </c>
      <c r="G189" s="233"/>
      <c r="H189" s="236">
        <v>8.9399999999999995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151</v>
      </c>
      <c r="AU189" s="242" t="s">
        <v>80</v>
      </c>
      <c r="AV189" s="13" t="s">
        <v>80</v>
      </c>
      <c r="AW189" s="13" t="s">
        <v>32</v>
      </c>
      <c r="AX189" s="13" t="s">
        <v>71</v>
      </c>
      <c r="AY189" s="242" t="s">
        <v>141</v>
      </c>
    </row>
    <row r="190" s="14" customFormat="1">
      <c r="A190" s="14"/>
      <c r="B190" s="243"/>
      <c r="C190" s="244"/>
      <c r="D190" s="227" t="s">
        <v>151</v>
      </c>
      <c r="E190" s="245" t="s">
        <v>19</v>
      </c>
      <c r="F190" s="246" t="s">
        <v>155</v>
      </c>
      <c r="G190" s="244"/>
      <c r="H190" s="247">
        <v>18.859999999999999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151</v>
      </c>
      <c r="AU190" s="253" t="s">
        <v>80</v>
      </c>
      <c r="AV190" s="14" t="s">
        <v>148</v>
      </c>
      <c r="AW190" s="14" t="s">
        <v>32</v>
      </c>
      <c r="AX190" s="14" t="s">
        <v>78</v>
      </c>
      <c r="AY190" s="253" t="s">
        <v>141</v>
      </c>
    </row>
    <row r="191" s="2" customFormat="1">
      <c r="A191" s="40"/>
      <c r="B191" s="41"/>
      <c r="C191" s="214" t="s">
        <v>268</v>
      </c>
      <c r="D191" s="214" t="s">
        <v>143</v>
      </c>
      <c r="E191" s="215" t="s">
        <v>269</v>
      </c>
      <c r="F191" s="216" t="s">
        <v>270</v>
      </c>
      <c r="G191" s="217" t="s">
        <v>146</v>
      </c>
      <c r="H191" s="218">
        <v>891.82000000000005</v>
      </c>
      <c r="I191" s="219"/>
      <c r="J191" s="220">
        <f>ROUND(I191*H191,2)</f>
        <v>0</v>
      </c>
      <c r="K191" s="216" t="s">
        <v>147</v>
      </c>
      <c r="L191" s="46"/>
      <c r="M191" s="221" t="s">
        <v>19</v>
      </c>
      <c r="N191" s="222" t="s">
        <v>42</v>
      </c>
      <c r="O191" s="86"/>
      <c r="P191" s="223">
        <f>O191*H191</f>
        <v>0</v>
      </c>
      <c r="Q191" s="223">
        <v>0.10362</v>
      </c>
      <c r="R191" s="223">
        <f>Q191*H191</f>
        <v>92.410388400000002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148</v>
      </c>
      <c r="AT191" s="225" t="s">
        <v>143</v>
      </c>
      <c r="AU191" s="225" t="s">
        <v>80</v>
      </c>
      <c r="AY191" s="19" t="s">
        <v>141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78</v>
      </c>
      <c r="BK191" s="226">
        <f>ROUND(I191*H191,2)</f>
        <v>0</v>
      </c>
      <c r="BL191" s="19" t="s">
        <v>148</v>
      </c>
      <c r="BM191" s="225" t="s">
        <v>271</v>
      </c>
    </row>
    <row r="192" s="2" customFormat="1">
      <c r="A192" s="40"/>
      <c r="B192" s="41"/>
      <c r="C192" s="42"/>
      <c r="D192" s="227" t="s">
        <v>150</v>
      </c>
      <c r="E192" s="42"/>
      <c r="F192" s="228" t="s">
        <v>272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150</v>
      </c>
      <c r="AU192" s="19" t="s">
        <v>80</v>
      </c>
    </row>
    <row r="193" s="13" customFormat="1">
      <c r="A193" s="13"/>
      <c r="B193" s="232"/>
      <c r="C193" s="233"/>
      <c r="D193" s="227" t="s">
        <v>151</v>
      </c>
      <c r="E193" s="234" t="s">
        <v>19</v>
      </c>
      <c r="F193" s="235" t="s">
        <v>273</v>
      </c>
      <c r="G193" s="233"/>
      <c r="H193" s="236">
        <v>33.240000000000002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151</v>
      </c>
      <c r="AU193" s="242" t="s">
        <v>80</v>
      </c>
      <c r="AV193" s="13" t="s">
        <v>80</v>
      </c>
      <c r="AW193" s="13" t="s">
        <v>32</v>
      </c>
      <c r="AX193" s="13" t="s">
        <v>71</v>
      </c>
      <c r="AY193" s="242" t="s">
        <v>141</v>
      </c>
    </row>
    <row r="194" s="13" customFormat="1">
      <c r="A194" s="13"/>
      <c r="B194" s="232"/>
      <c r="C194" s="233"/>
      <c r="D194" s="227" t="s">
        <v>151</v>
      </c>
      <c r="E194" s="234" t="s">
        <v>19</v>
      </c>
      <c r="F194" s="235" t="s">
        <v>274</v>
      </c>
      <c r="G194" s="233"/>
      <c r="H194" s="236">
        <v>58.210000000000001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151</v>
      </c>
      <c r="AU194" s="242" t="s">
        <v>80</v>
      </c>
      <c r="AV194" s="13" t="s">
        <v>80</v>
      </c>
      <c r="AW194" s="13" t="s">
        <v>32</v>
      </c>
      <c r="AX194" s="13" t="s">
        <v>71</v>
      </c>
      <c r="AY194" s="242" t="s">
        <v>141</v>
      </c>
    </row>
    <row r="195" s="13" customFormat="1">
      <c r="A195" s="13"/>
      <c r="B195" s="232"/>
      <c r="C195" s="233"/>
      <c r="D195" s="227" t="s">
        <v>151</v>
      </c>
      <c r="E195" s="234" t="s">
        <v>19</v>
      </c>
      <c r="F195" s="235" t="s">
        <v>275</v>
      </c>
      <c r="G195" s="233"/>
      <c r="H195" s="236">
        <v>800.37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151</v>
      </c>
      <c r="AU195" s="242" t="s">
        <v>80</v>
      </c>
      <c r="AV195" s="13" t="s">
        <v>80</v>
      </c>
      <c r="AW195" s="13" t="s">
        <v>32</v>
      </c>
      <c r="AX195" s="13" t="s">
        <v>71</v>
      </c>
      <c r="AY195" s="242" t="s">
        <v>141</v>
      </c>
    </row>
    <row r="196" s="14" customFormat="1">
      <c r="A196" s="14"/>
      <c r="B196" s="243"/>
      <c r="C196" s="244"/>
      <c r="D196" s="227" t="s">
        <v>151</v>
      </c>
      <c r="E196" s="245" t="s">
        <v>19</v>
      </c>
      <c r="F196" s="246" t="s">
        <v>155</v>
      </c>
      <c r="G196" s="244"/>
      <c r="H196" s="247">
        <v>891.82000000000005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151</v>
      </c>
      <c r="AU196" s="253" t="s">
        <v>80</v>
      </c>
      <c r="AV196" s="14" t="s">
        <v>148</v>
      </c>
      <c r="AW196" s="14" t="s">
        <v>32</v>
      </c>
      <c r="AX196" s="14" t="s">
        <v>78</v>
      </c>
      <c r="AY196" s="253" t="s">
        <v>141</v>
      </c>
    </row>
    <row r="197" s="2" customFormat="1" ht="16.5" customHeight="1">
      <c r="A197" s="40"/>
      <c r="B197" s="41"/>
      <c r="C197" s="266" t="s">
        <v>276</v>
      </c>
      <c r="D197" s="266" t="s">
        <v>277</v>
      </c>
      <c r="E197" s="267" t="s">
        <v>278</v>
      </c>
      <c r="F197" s="268" t="s">
        <v>279</v>
      </c>
      <c r="G197" s="269" t="s">
        <v>146</v>
      </c>
      <c r="H197" s="270">
        <v>900.24199999999996</v>
      </c>
      <c r="I197" s="271"/>
      <c r="J197" s="272">
        <f>ROUND(I197*H197,2)</f>
        <v>0</v>
      </c>
      <c r="K197" s="268" t="s">
        <v>147</v>
      </c>
      <c r="L197" s="273"/>
      <c r="M197" s="274" t="s">
        <v>19</v>
      </c>
      <c r="N197" s="275" t="s">
        <v>42</v>
      </c>
      <c r="O197" s="86"/>
      <c r="P197" s="223">
        <f>O197*H197</f>
        <v>0</v>
      </c>
      <c r="Q197" s="223">
        <v>0.17599999999999999</v>
      </c>
      <c r="R197" s="223">
        <f>Q197*H197</f>
        <v>158.44259199999999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198</v>
      </c>
      <c r="AT197" s="225" t="s">
        <v>277</v>
      </c>
      <c r="AU197" s="225" t="s">
        <v>80</v>
      </c>
      <c r="AY197" s="19" t="s">
        <v>141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78</v>
      </c>
      <c r="BK197" s="226">
        <f>ROUND(I197*H197,2)</f>
        <v>0</v>
      </c>
      <c r="BL197" s="19" t="s">
        <v>148</v>
      </c>
      <c r="BM197" s="225" t="s">
        <v>280</v>
      </c>
    </row>
    <row r="198" s="2" customFormat="1">
      <c r="A198" s="40"/>
      <c r="B198" s="41"/>
      <c r="C198" s="42"/>
      <c r="D198" s="227" t="s">
        <v>150</v>
      </c>
      <c r="E198" s="42"/>
      <c r="F198" s="228" t="s">
        <v>279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150</v>
      </c>
      <c r="AU198" s="19" t="s">
        <v>80</v>
      </c>
    </row>
    <row r="199" s="13" customFormat="1">
      <c r="A199" s="13"/>
      <c r="B199" s="232"/>
      <c r="C199" s="233"/>
      <c r="D199" s="227" t="s">
        <v>151</v>
      </c>
      <c r="E199" s="234" t="s">
        <v>19</v>
      </c>
      <c r="F199" s="235" t="s">
        <v>281</v>
      </c>
      <c r="G199" s="233"/>
      <c r="H199" s="236">
        <v>32.619999999999997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151</v>
      </c>
      <c r="AU199" s="242" t="s">
        <v>80</v>
      </c>
      <c r="AV199" s="13" t="s">
        <v>80</v>
      </c>
      <c r="AW199" s="13" t="s">
        <v>32</v>
      </c>
      <c r="AX199" s="13" t="s">
        <v>71</v>
      </c>
      <c r="AY199" s="242" t="s">
        <v>141</v>
      </c>
    </row>
    <row r="200" s="13" customFormat="1">
      <c r="A200" s="13"/>
      <c r="B200" s="232"/>
      <c r="C200" s="233"/>
      <c r="D200" s="227" t="s">
        <v>151</v>
      </c>
      <c r="E200" s="234" t="s">
        <v>19</v>
      </c>
      <c r="F200" s="235" t="s">
        <v>282</v>
      </c>
      <c r="G200" s="233"/>
      <c r="H200" s="236">
        <v>55.283999999999999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151</v>
      </c>
      <c r="AU200" s="242" t="s">
        <v>80</v>
      </c>
      <c r="AV200" s="13" t="s">
        <v>80</v>
      </c>
      <c r="AW200" s="13" t="s">
        <v>32</v>
      </c>
      <c r="AX200" s="13" t="s">
        <v>71</v>
      </c>
      <c r="AY200" s="242" t="s">
        <v>141</v>
      </c>
    </row>
    <row r="201" s="13" customFormat="1">
      <c r="A201" s="13"/>
      <c r="B201" s="232"/>
      <c r="C201" s="233"/>
      <c r="D201" s="227" t="s">
        <v>151</v>
      </c>
      <c r="E201" s="234" t="s">
        <v>19</v>
      </c>
      <c r="F201" s="235" t="s">
        <v>283</v>
      </c>
      <c r="G201" s="233"/>
      <c r="H201" s="236">
        <v>812.33799999999997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151</v>
      </c>
      <c r="AU201" s="242" t="s">
        <v>80</v>
      </c>
      <c r="AV201" s="13" t="s">
        <v>80</v>
      </c>
      <c r="AW201" s="13" t="s">
        <v>32</v>
      </c>
      <c r="AX201" s="13" t="s">
        <v>71</v>
      </c>
      <c r="AY201" s="242" t="s">
        <v>141</v>
      </c>
    </row>
    <row r="202" s="14" customFormat="1">
      <c r="A202" s="14"/>
      <c r="B202" s="243"/>
      <c r="C202" s="244"/>
      <c r="D202" s="227" t="s">
        <v>151</v>
      </c>
      <c r="E202" s="245" t="s">
        <v>19</v>
      </c>
      <c r="F202" s="246" t="s">
        <v>155</v>
      </c>
      <c r="G202" s="244"/>
      <c r="H202" s="247">
        <v>900.24199999999996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151</v>
      </c>
      <c r="AU202" s="253" t="s">
        <v>80</v>
      </c>
      <c r="AV202" s="14" t="s">
        <v>148</v>
      </c>
      <c r="AW202" s="14" t="s">
        <v>32</v>
      </c>
      <c r="AX202" s="14" t="s">
        <v>78</v>
      </c>
      <c r="AY202" s="253" t="s">
        <v>141</v>
      </c>
    </row>
    <row r="203" s="2" customFormat="1" ht="16.5" customHeight="1">
      <c r="A203" s="40"/>
      <c r="B203" s="41"/>
      <c r="C203" s="266" t="s">
        <v>284</v>
      </c>
      <c r="D203" s="266" t="s">
        <v>277</v>
      </c>
      <c r="E203" s="267" t="s">
        <v>285</v>
      </c>
      <c r="F203" s="268" t="s">
        <v>286</v>
      </c>
      <c r="G203" s="269" t="s">
        <v>146</v>
      </c>
      <c r="H203" s="270">
        <v>9.4039999999999999</v>
      </c>
      <c r="I203" s="271"/>
      <c r="J203" s="272">
        <f>ROUND(I203*H203,2)</f>
        <v>0</v>
      </c>
      <c r="K203" s="268" t="s">
        <v>147</v>
      </c>
      <c r="L203" s="273"/>
      <c r="M203" s="274" t="s">
        <v>19</v>
      </c>
      <c r="N203" s="275" t="s">
        <v>42</v>
      </c>
      <c r="O203" s="86"/>
      <c r="P203" s="223">
        <f>O203*H203</f>
        <v>0</v>
      </c>
      <c r="Q203" s="223">
        <v>0.17499999999999999</v>
      </c>
      <c r="R203" s="223">
        <f>Q203*H203</f>
        <v>1.6456999999999999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198</v>
      </c>
      <c r="AT203" s="225" t="s">
        <v>277</v>
      </c>
      <c r="AU203" s="225" t="s">
        <v>80</v>
      </c>
      <c r="AY203" s="19" t="s">
        <v>141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78</v>
      </c>
      <c r="BK203" s="226">
        <f>ROUND(I203*H203,2)</f>
        <v>0</v>
      </c>
      <c r="BL203" s="19" t="s">
        <v>148</v>
      </c>
      <c r="BM203" s="225" t="s">
        <v>287</v>
      </c>
    </row>
    <row r="204" s="2" customFormat="1">
      <c r="A204" s="40"/>
      <c r="B204" s="41"/>
      <c r="C204" s="42"/>
      <c r="D204" s="227" t="s">
        <v>150</v>
      </c>
      <c r="E204" s="42"/>
      <c r="F204" s="228" t="s">
        <v>286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150</v>
      </c>
      <c r="AU204" s="19" t="s">
        <v>80</v>
      </c>
    </row>
    <row r="205" s="13" customFormat="1">
      <c r="A205" s="13"/>
      <c r="B205" s="232"/>
      <c r="C205" s="233"/>
      <c r="D205" s="227" t="s">
        <v>151</v>
      </c>
      <c r="E205" s="234" t="s">
        <v>19</v>
      </c>
      <c r="F205" s="235" t="s">
        <v>288</v>
      </c>
      <c r="G205" s="233"/>
      <c r="H205" s="236">
        <v>1.2849999999999999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151</v>
      </c>
      <c r="AU205" s="242" t="s">
        <v>80</v>
      </c>
      <c r="AV205" s="13" t="s">
        <v>80</v>
      </c>
      <c r="AW205" s="13" t="s">
        <v>32</v>
      </c>
      <c r="AX205" s="13" t="s">
        <v>71</v>
      </c>
      <c r="AY205" s="242" t="s">
        <v>141</v>
      </c>
    </row>
    <row r="206" s="13" customFormat="1">
      <c r="A206" s="13"/>
      <c r="B206" s="232"/>
      <c r="C206" s="233"/>
      <c r="D206" s="227" t="s">
        <v>151</v>
      </c>
      <c r="E206" s="234" t="s">
        <v>19</v>
      </c>
      <c r="F206" s="235" t="s">
        <v>289</v>
      </c>
      <c r="G206" s="233"/>
      <c r="H206" s="236">
        <v>4.0899999999999999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151</v>
      </c>
      <c r="AU206" s="242" t="s">
        <v>80</v>
      </c>
      <c r="AV206" s="13" t="s">
        <v>80</v>
      </c>
      <c r="AW206" s="13" t="s">
        <v>32</v>
      </c>
      <c r="AX206" s="13" t="s">
        <v>71</v>
      </c>
      <c r="AY206" s="242" t="s">
        <v>141</v>
      </c>
    </row>
    <row r="207" s="13" customFormat="1">
      <c r="A207" s="13"/>
      <c r="B207" s="232"/>
      <c r="C207" s="233"/>
      <c r="D207" s="227" t="s">
        <v>151</v>
      </c>
      <c r="E207" s="234" t="s">
        <v>19</v>
      </c>
      <c r="F207" s="235" t="s">
        <v>290</v>
      </c>
      <c r="G207" s="233"/>
      <c r="H207" s="236">
        <v>4.0289999999999999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151</v>
      </c>
      <c r="AU207" s="242" t="s">
        <v>80</v>
      </c>
      <c r="AV207" s="13" t="s">
        <v>80</v>
      </c>
      <c r="AW207" s="13" t="s">
        <v>32</v>
      </c>
      <c r="AX207" s="13" t="s">
        <v>71</v>
      </c>
      <c r="AY207" s="242" t="s">
        <v>141</v>
      </c>
    </row>
    <row r="208" s="14" customFormat="1">
      <c r="A208" s="14"/>
      <c r="B208" s="243"/>
      <c r="C208" s="244"/>
      <c r="D208" s="227" t="s">
        <v>151</v>
      </c>
      <c r="E208" s="245" t="s">
        <v>19</v>
      </c>
      <c r="F208" s="246" t="s">
        <v>155</v>
      </c>
      <c r="G208" s="244"/>
      <c r="H208" s="247">
        <v>9.4039999999999999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151</v>
      </c>
      <c r="AU208" s="253" t="s">
        <v>80</v>
      </c>
      <c r="AV208" s="14" t="s">
        <v>148</v>
      </c>
      <c r="AW208" s="14" t="s">
        <v>32</v>
      </c>
      <c r="AX208" s="14" t="s">
        <v>78</v>
      </c>
      <c r="AY208" s="253" t="s">
        <v>141</v>
      </c>
    </row>
    <row r="209" s="2" customFormat="1">
      <c r="A209" s="40"/>
      <c r="B209" s="41"/>
      <c r="C209" s="214" t="s">
        <v>7</v>
      </c>
      <c r="D209" s="214" t="s">
        <v>143</v>
      </c>
      <c r="E209" s="215" t="s">
        <v>291</v>
      </c>
      <c r="F209" s="216" t="s">
        <v>292</v>
      </c>
      <c r="G209" s="217" t="s">
        <v>146</v>
      </c>
      <c r="H209" s="218">
        <v>1.21</v>
      </c>
      <c r="I209" s="219"/>
      <c r="J209" s="220">
        <f>ROUND(I209*H209,2)</f>
        <v>0</v>
      </c>
      <c r="K209" s="216" t="s">
        <v>147</v>
      </c>
      <c r="L209" s="46"/>
      <c r="M209" s="221" t="s">
        <v>19</v>
      </c>
      <c r="N209" s="222" t="s">
        <v>42</v>
      </c>
      <c r="O209" s="86"/>
      <c r="P209" s="223">
        <f>O209*H209</f>
        <v>0</v>
      </c>
      <c r="Q209" s="223">
        <v>0.10100000000000001</v>
      </c>
      <c r="R209" s="223">
        <f>Q209*H209</f>
        <v>0.12221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148</v>
      </c>
      <c r="AT209" s="225" t="s">
        <v>143</v>
      </c>
      <c r="AU209" s="225" t="s">
        <v>80</v>
      </c>
      <c r="AY209" s="19" t="s">
        <v>141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78</v>
      </c>
      <c r="BK209" s="226">
        <f>ROUND(I209*H209,2)</f>
        <v>0</v>
      </c>
      <c r="BL209" s="19" t="s">
        <v>148</v>
      </c>
      <c r="BM209" s="225" t="s">
        <v>293</v>
      </c>
    </row>
    <row r="210" s="2" customFormat="1">
      <c r="A210" s="40"/>
      <c r="B210" s="41"/>
      <c r="C210" s="42"/>
      <c r="D210" s="227" t="s">
        <v>150</v>
      </c>
      <c r="E210" s="42"/>
      <c r="F210" s="228" t="s">
        <v>292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150</v>
      </c>
      <c r="AU210" s="19" t="s">
        <v>80</v>
      </c>
    </row>
    <row r="211" s="13" customFormat="1">
      <c r="A211" s="13"/>
      <c r="B211" s="232"/>
      <c r="C211" s="233"/>
      <c r="D211" s="227" t="s">
        <v>151</v>
      </c>
      <c r="E211" s="234" t="s">
        <v>19</v>
      </c>
      <c r="F211" s="235" t="s">
        <v>294</v>
      </c>
      <c r="G211" s="233"/>
      <c r="H211" s="236">
        <v>1.21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151</v>
      </c>
      <c r="AU211" s="242" t="s">
        <v>80</v>
      </c>
      <c r="AV211" s="13" t="s">
        <v>80</v>
      </c>
      <c r="AW211" s="13" t="s">
        <v>32</v>
      </c>
      <c r="AX211" s="13" t="s">
        <v>78</v>
      </c>
      <c r="AY211" s="242" t="s">
        <v>141</v>
      </c>
    </row>
    <row r="212" s="12" customFormat="1" ht="22.8" customHeight="1">
      <c r="A212" s="12"/>
      <c r="B212" s="198"/>
      <c r="C212" s="199"/>
      <c r="D212" s="200" t="s">
        <v>70</v>
      </c>
      <c r="E212" s="212" t="s">
        <v>198</v>
      </c>
      <c r="F212" s="212" t="s">
        <v>295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SUM(P213:P221)</f>
        <v>0</v>
      </c>
      <c r="Q212" s="206"/>
      <c r="R212" s="207">
        <f>SUM(R213:R221)</f>
        <v>1.0695600000000001</v>
      </c>
      <c r="S212" s="206"/>
      <c r="T212" s="208">
        <f>SUM(T213:T221)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78</v>
      </c>
      <c r="AT212" s="210" t="s">
        <v>70</v>
      </c>
      <c r="AU212" s="210" t="s">
        <v>78</v>
      </c>
      <c r="AY212" s="209" t="s">
        <v>141</v>
      </c>
      <c r="BK212" s="211">
        <f>SUM(BK213:BK221)</f>
        <v>0</v>
      </c>
    </row>
    <row r="213" s="2" customFormat="1" ht="16.5" customHeight="1">
      <c r="A213" s="40"/>
      <c r="B213" s="41"/>
      <c r="C213" s="214" t="s">
        <v>296</v>
      </c>
      <c r="D213" s="214" t="s">
        <v>143</v>
      </c>
      <c r="E213" s="215" t="s">
        <v>297</v>
      </c>
      <c r="F213" s="216" t="s">
        <v>298</v>
      </c>
      <c r="G213" s="217" t="s">
        <v>242</v>
      </c>
      <c r="H213" s="218">
        <v>1</v>
      </c>
      <c r="I213" s="219"/>
      <c r="J213" s="220">
        <f>ROUND(I213*H213,2)</f>
        <v>0</v>
      </c>
      <c r="K213" s="216" t="s">
        <v>147</v>
      </c>
      <c r="L213" s="46"/>
      <c r="M213" s="221" t="s">
        <v>19</v>
      </c>
      <c r="N213" s="222" t="s">
        <v>42</v>
      </c>
      <c r="O213" s="86"/>
      <c r="P213" s="223">
        <f>O213*H213</f>
        <v>0</v>
      </c>
      <c r="Q213" s="223">
        <v>0.42080000000000001</v>
      </c>
      <c r="R213" s="223">
        <f>Q213*H213</f>
        <v>0.42080000000000001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148</v>
      </c>
      <c r="AT213" s="225" t="s">
        <v>143</v>
      </c>
      <c r="AU213" s="225" t="s">
        <v>80</v>
      </c>
      <c r="AY213" s="19" t="s">
        <v>141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78</v>
      </c>
      <c r="BK213" s="226">
        <f>ROUND(I213*H213,2)</f>
        <v>0</v>
      </c>
      <c r="BL213" s="19" t="s">
        <v>148</v>
      </c>
      <c r="BM213" s="225" t="s">
        <v>299</v>
      </c>
    </row>
    <row r="214" s="2" customFormat="1">
      <c r="A214" s="40"/>
      <c r="B214" s="41"/>
      <c r="C214" s="42"/>
      <c r="D214" s="227" t="s">
        <v>150</v>
      </c>
      <c r="E214" s="42"/>
      <c r="F214" s="228" t="s">
        <v>298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150</v>
      </c>
      <c r="AU214" s="19" t="s">
        <v>80</v>
      </c>
    </row>
    <row r="215" s="13" customFormat="1">
      <c r="A215" s="13"/>
      <c r="B215" s="232"/>
      <c r="C215" s="233"/>
      <c r="D215" s="227" t="s">
        <v>151</v>
      </c>
      <c r="E215" s="234" t="s">
        <v>19</v>
      </c>
      <c r="F215" s="235" t="s">
        <v>300</v>
      </c>
      <c r="G215" s="233"/>
      <c r="H215" s="236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151</v>
      </c>
      <c r="AU215" s="242" t="s">
        <v>80</v>
      </c>
      <c r="AV215" s="13" t="s">
        <v>80</v>
      </c>
      <c r="AW215" s="13" t="s">
        <v>32</v>
      </c>
      <c r="AX215" s="13" t="s">
        <v>78</v>
      </c>
      <c r="AY215" s="242" t="s">
        <v>141</v>
      </c>
    </row>
    <row r="216" s="2" customFormat="1">
      <c r="A216" s="40"/>
      <c r="B216" s="41"/>
      <c r="C216" s="214" t="s">
        <v>301</v>
      </c>
      <c r="D216" s="214" t="s">
        <v>143</v>
      </c>
      <c r="E216" s="215" t="s">
        <v>302</v>
      </c>
      <c r="F216" s="216" t="s">
        <v>303</v>
      </c>
      <c r="G216" s="217" t="s">
        <v>242</v>
      </c>
      <c r="H216" s="218">
        <v>2</v>
      </c>
      <c r="I216" s="219"/>
      <c r="J216" s="220">
        <f>ROUND(I216*H216,2)</f>
        <v>0</v>
      </c>
      <c r="K216" s="216" t="s">
        <v>147</v>
      </c>
      <c r="L216" s="46"/>
      <c r="M216" s="221" t="s">
        <v>19</v>
      </c>
      <c r="N216" s="222" t="s">
        <v>42</v>
      </c>
      <c r="O216" s="86"/>
      <c r="P216" s="223">
        <f>O216*H216</f>
        <v>0</v>
      </c>
      <c r="Q216" s="223">
        <v>0.31108000000000002</v>
      </c>
      <c r="R216" s="223">
        <f>Q216*H216</f>
        <v>0.62216000000000005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148</v>
      </c>
      <c r="AT216" s="225" t="s">
        <v>143</v>
      </c>
      <c r="AU216" s="225" t="s">
        <v>80</v>
      </c>
      <c r="AY216" s="19" t="s">
        <v>141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78</v>
      </c>
      <c r="BK216" s="226">
        <f>ROUND(I216*H216,2)</f>
        <v>0</v>
      </c>
      <c r="BL216" s="19" t="s">
        <v>148</v>
      </c>
      <c r="BM216" s="225" t="s">
        <v>304</v>
      </c>
    </row>
    <row r="217" s="2" customFormat="1">
      <c r="A217" s="40"/>
      <c r="B217" s="41"/>
      <c r="C217" s="42"/>
      <c r="D217" s="227" t="s">
        <v>150</v>
      </c>
      <c r="E217" s="42"/>
      <c r="F217" s="228" t="s">
        <v>303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150</v>
      </c>
      <c r="AU217" s="19" t="s">
        <v>80</v>
      </c>
    </row>
    <row r="218" s="13" customFormat="1">
      <c r="A218" s="13"/>
      <c r="B218" s="232"/>
      <c r="C218" s="233"/>
      <c r="D218" s="227" t="s">
        <v>151</v>
      </c>
      <c r="E218" s="234" t="s">
        <v>19</v>
      </c>
      <c r="F218" s="235" t="s">
        <v>305</v>
      </c>
      <c r="G218" s="233"/>
      <c r="H218" s="236">
        <v>2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151</v>
      </c>
      <c r="AU218" s="242" t="s">
        <v>80</v>
      </c>
      <c r="AV218" s="13" t="s">
        <v>80</v>
      </c>
      <c r="AW218" s="13" t="s">
        <v>32</v>
      </c>
      <c r="AX218" s="13" t="s">
        <v>78</v>
      </c>
      <c r="AY218" s="242" t="s">
        <v>141</v>
      </c>
    </row>
    <row r="219" s="2" customFormat="1" ht="16.5" customHeight="1">
      <c r="A219" s="40"/>
      <c r="B219" s="41"/>
      <c r="C219" s="266" t="s">
        <v>306</v>
      </c>
      <c r="D219" s="266" t="s">
        <v>277</v>
      </c>
      <c r="E219" s="267" t="s">
        <v>307</v>
      </c>
      <c r="F219" s="268" t="s">
        <v>308</v>
      </c>
      <c r="G219" s="269" t="s">
        <v>242</v>
      </c>
      <c r="H219" s="270">
        <v>2</v>
      </c>
      <c r="I219" s="271"/>
      <c r="J219" s="272">
        <f>ROUND(I219*H219,2)</f>
        <v>0</v>
      </c>
      <c r="K219" s="268" t="s">
        <v>147</v>
      </c>
      <c r="L219" s="273"/>
      <c r="M219" s="274" t="s">
        <v>19</v>
      </c>
      <c r="N219" s="275" t="s">
        <v>42</v>
      </c>
      <c r="O219" s="86"/>
      <c r="P219" s="223">
        <f>O219*H219</f>
        <v>0</v>
      </c>
      <c r="Q219" s="223">
        <v>0.013299999999999999</v>
      </c>
      <c r="R219" s="223">
        <f>Q219*H219</f>
        <v>0.026599999999999999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198</v>
      </c>
      <c r="AT219" s="225" t="s">
        <v>277</v>
      </c>
      <c r="AU219" s="225" t="s">
        <v>80</v>
      </c>
      <c r="AY219" s="19" t="s">
        <v>141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78</v>
      </c>
      <c r="BK219" s="226">
        <f>ROUND(I219*H219,2)</f>
        <v>0</v>
      </c>
      <c r="BL219" s="19" t="s">
        <v>148</v>
      </c>
      <c r="BM219" s="225" t="s">
        <v>309</v>
      </c>
    </row>
    <row r="220" s="2" customFormat="1">
      <c r="A220" s="40"/>
      <c r="B220" s="41"/>
      <c r="C220" s="42"/>
      <c r="D220" s="227" t="s">
        <v>150</v>
      </c>
      <c r="E220" s="42"/>
      <c r="F220" s="228" t="s">
        <v>308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150</v>
      </c>
      <c r="AU220" s="19" t="s">
        <v>80</v>
      </c>
    </row>
    <row r="221" s="13" customFormat="1">
      <c r="A221" s="13"/>
      <c r="B221" s="232"/>
      <c r="C221" s="233"/>
      <c r="D221" s="227" t="s">
        <v>151</v>
      </c>
      <c r="E221" s="234" t="s">
        <v>19</v>
      </c>
      <c r="F221" s="235" t="s">
        <v>305</v>
      </c>
      <c r="G221" s="233"/>
      <c r="H221" s="236">
        <v>2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151</v>
      </c>
      <c r="AU221" s="242" t="s">
        <v>80</v>
      </c>
      <c r="AV221" s="13" t="s">
        <v>80</v>
      </c>
      <c r="AW221" s="13" t="s">
        <v>32</v>
      </c>
      <c r="AX221" s="13" t="s">
        <v>78</v>
      </c>
      <c r="AY221" s="242" t="s">
        <v>141</v>
      </c>
    </row>
    <row r="222" s="12" customFormat="1" ht="22.8" customHeight="1">
      <c r="A222" s="12"/>
      <c r="B222" s="198"/>
      <c r="C222" s="199"/>
      <c r="D222" s="200" t="s">
        <v>70</v>
      </c>
      <c r="E222" s="212" t="s">
        <v>206</v>
      </c>
      <c r="F222" s="212" t="s">
        <v>310</v>
      </c>
      <c r="G222" s="199"/>
      <c r="H222" s="199"/>
      <c r="I222" s="202"/>
      <c r="J222" s="213">
        <f>BK222</f>
        <v>0</v>
      </c>
      <c r="K222" s="199"/>
      <c r="L222" s="204"/>
      <c r="M222" s="205"/>
      <c r="N222" s="206"/>
      <c r="O222" s="206"/>
      <c r="P222" s="207">
        <f>SUM(P223:P311)</f>
        <v>0</v>
      </c>
      <c r="Q222" s="206"/>
      <c r="R222" s="207">
        <f>SUM(R223:R311)</f>
        <v>133.68874475999999</v>
      </c>
      <c r="S222" s="206"/>
      <c r="T222" s="208">
        <f>SUM(T223:T311)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78</v>
      </c>
      <c r="AT222" s="210" t="s">
        <v>70</v>
      </c>
      <c r="AU222" s="210" t="s">
        <v>78</v>
      </c>
      <c r="AY222" s="209" t="s">
        <v>141</v>
      </c>
      <c r="BK222" s="211">
        <f>SUM(BK223:BK311)</f>
        <v>0</v>
      </c>
    </row>
    <row r="223" s="2" customFormat="1" ht="16.5" customHeight="1">
      <c r="A223" s="40"/>
      <c r="B223" s="41"/>
      <c r="C223" s="214" t="s">
        <v>311</v>
      </c>
      <c r="D223" s="214" t="s">
        <v>143</v>
      </c>
      <c r="E223" s="215" t="s">
        <v>312</v>
      </c>
      <c r="F223" s="216" t="s">
        <v>313</v>
      </c>
      <c r="G223" s="217" t="s">
        <v>242</v>
      </c>
      <c r="H223" s="218">
        <v>12</v>
      </c>
      <c r="I223" s="219"/>
      <c r="J223" s="220">
        <f>ROUND(I223*H223,2)</f>
        <v>0</v>
      </c>
      <c r="K223" s="216" t="s">
        <v>147</v>
      </c>
      <c r="L223" s="46"/>
      <c r="M223" s="221" t="s">
        <v>19</v>
      </c>
      <c r="N223" s="222" t="s">
        <v>42</v>
      </c>
      <c r="O223" s="86"/>
      <c r="P223" s="223">
        <f>O223*H223</f>
        <v>0</v>
      </c>
      <c r="Q223" s="223">
        <v>0.00069999999999999999</v>
      </c>
      <c r="R223" s="223">
        <f>Q223*H223</f>
        <v>0.0083999999999999995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148</v>
      </c>
      <c r="AT223" s="225" t="s">
        <v>143</v>
      </c>
      <c r="AU223" s="225" t="s">
        <v>80</v>
      </c>
      <c r="AY223" s="19" t="s">
        <v>141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78</v>
      </c>
      <c r="BK223" s="226">
        <f>ROUND(I223*H223,2)</f>
        <v>0</v>
      </c>
      <c r="BL223" s="19" t="s">
        <v>148</v>
      </c>
      <c r="BM223" s="225" t="s">
        <v>314</v>
      </c>
    </row>
    <row r="224" s="2" customFormat="1">
      <c r="A224" s="40"/>
      <c r="B224" s="41"/>
      <c r="C224" s="42"/>
      <c r="D224" s="227" t="s">
        <v>150</v>
      </c>
      <c r="E224" s="42"/>
      <c r="F224" s="228" t="s">
        <v>315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150</v>
      </c>
      <c r="AU224" s="19" t="s">
        <v>80</v>
      </c>
    </row>
    <row r="225" s="13" customFormat="1">
      <c r="A225" s="13"/>
      <c r="B225" s="232"/>
      <c r="C225" s="233"/>
      <c r="D225" s="227" t="s">
        <v>151</v>
      </c>
      <c r="E225" s="234" t="s">
        <v>19</v>
      </c>
      <c r="F225" s="235" t="s">
        <v>316</v>
      </c>
      <c r="G225" s="233"/>
      <c r="H225" s="236">
        <v>12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151</v>
      </c>
      <c r="AU225" s="242" t="s">
        <v>80</v>
      </c>
      <c r="AV225" s="13" t="s">
        <v>80</v>
      </c>
      <c r="AW225" s="13" t="s">
        <v>32</v>
      </c>
      <c r="AX225" s="13" t="s">
        <v>78</v>
      </c>
      <c r="AY225" s="242" t="s">
        <v>141</v>
      </c>
    </row>
    <row r="226" s="2" customFormat="1" ht="16.5" customHeight="1">
      <c r="A226" s="40"/>
      <c r="B226" s="41"/>
      <c r="C226" s="266" t="s">
        <v>317</v>
      </c>
      <c r="D226" s="266" t="s">
        <v>277</v>
      </c>
      <c r="E226" s="267" t="s">
        <v>318</v>
      </c>
      <c r="F226" s="268" t="s">
        <v>319</v>
      </c>
      <c r="G226" s="269" t="s">
        <v>242</v>
      </c>
      <c r="H226" s="270">
        <v>12</v>
      </c>
      <c r="I226" s="271"/>
      <c r="J226" s="272">
        <f>ROUND(I226*H226,2)</f>
        <v>0</v>
      </c>
      <c r="K226" s="268" t="s">
        <v>147</v>
      </c>
      <c r="L226" s="273"/>
      <c r="M226" s="274" t="s">
        <v>19</v>
      </c>
      <c r="N226" s="275" t="s">
        <v>42</v>
      </c>
      <c r="O226" s="86"/>
      <c r="P226" s="223">
        <f>O226*H226</f>
        <v>0</v>
      </c>
      <c r="Q226" s="223">
        <v>0.0025000000000000001</v>
      </c>
      <c r="R226" s="223">
        <f>Q226*H226</f>
        <v>0.029999999999999999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198</v>
      </c>
      <c r="AT226" s="225" t="s">
        <v>277</v>
      </c>
      <c r="AU226" s="225" t="s">
        <v>80</v>
      </c>
      <c r="AY226" s="19" t="s">
        <v>141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78</v>
      </c>
      <c r="BK226" s="226">
        <f>ROUND(I226*H226,2)</f>
        <v>0</v>
      </c>
      <c r="BL226" s="19" t="s">
        <v>148</v>
      </c>
      <c r="BM226" s="225" t="s">
        <v>320</v>
      </c>
    </row>
    <row r="227" s="2" customFormat="1">
      <c r="A227" s="40"/>
      <c r="B227" s="41"/>
      <c r="C227" s="42"/>
      <c r="D227" s="227" t="s">
        <v>150</v>
      </c>
      <c r="E227" s="42"/>
      <c r="F227" s="228" t="s">
        <v>319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150</v>
      </c>
      <c r="AU227" s="19" t="s">
        <v>80</v>
      </c>
    </row>
    <row r="228" s="13" customFormat="1">
      <c r="A228" s="13"/>
      <c r="B228" s="232"/>
      <c r="C228" s="233"/>
      <c r="D228" s="227" t="s">
        <v>151</v>
      </c>
      <c r="E228" s="234" t="s">
        <v>19</v>
      </c>
      <c r="F228" s="235" t="s">
        <v>321</v>
      </c>
      <c r="G228" s="233"/>
      <c r="H228" s="236">
        <v>6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151</v>
      </c>
      <c r="AU228" s="242" t="s">
        <v>80</v>
      </c>
      <c r="AV228" s="13" t="s">
        <v>80</v>
      </c>
      <c r="AW228" s="13" t="s">
        <v>32</v>
      </c>
      <c r="AX228" s="13" t="s">
        <v>71</v>
      </c>
      <c r="AY228" s="242" t="s">
        <v>141</v>
      </c>
    </row>
    <row r="229" s="13" customFormat="1">
      <c r="A229" s="13"/>
      <c r="B229" s="232"/>
      <c r="C229" s="233"/>
      <c r="D229" s="227" t="s">
        <v>151</v>
      </c>
      <c r="E229" s="234" t="s">
        <v>19</v>
      </c>
      <c r="F229" s="235" t="s">
        <v>322</v>
      </c>
      <c r="G229" s="233"/>
      <c r="H229" s="236">
        <v>6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151</v>
      </c>
      <c r="AU229" s="242" t="s">
        <v>80</v>
      </c>
      <c r="AV229" s="13" t="s">
        <v>80</v>
      </c>
      <c r="AW229" s="13" t="s">
        <v>32</v>
      </c>
      <c r="AX229" s="13" t="s">
        <v>71</v>
      </c>
      <c r="AY229" s="242" t="s">
        <v>141</v>
      </c>
    </row>
    <row r="230" s="14" customFormat="1">
      <c r="A230" s="14"/>
      <c r="B230" s="243"/>
      <c r="C230" s="244"/>
      <c r="D230" s="227" t="s">
        <v>151</v>
      </c>
      <c r="E230" s="245" t="s">
        <v>19</v>
      </c>
      <c r="F230" s="246" t="s">
        <v>155</v>
      </c>
      <c r="G230" s="244"/>
      <c r="H230" s="247">
        <v>12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151</v>
      </c>
      <c r="AU230" s="253" t="s">
        <v>80</v>
      </c>
      <c r="AV230" s="14" t="s">
        <v>148</v>
      </c>
      <c r="AW230" s="14" t="s">
        <v>32</v>
      </c>
      <c r="AX230" s="14" t="s">
        <v>78</v>
      </c>
      <c r="AY230" s="253" t="s">
        <v>141</v>
      </c>
    </row>
    <row r="231" s="2" customFormat="1" ht="16.5" customHeight="1">
      <c r="A231" s="40"/>
      <c r="B231" s="41"/>
      <c r="C231" s="214" t="s">
        <v>323</v>
      </c>
      <c r="D231" s="214" t="s">
        <v>143</v>
      </c>
      <c r="E231" s="215" t="s">
        <v>324</v>
      </c>
      <c r="F231" s="216" t="s">
        <v>325</v>
      </c>
      <c r="G231" s="217" t="s">
        <v>242</v>
      </c>
      <c r="H231" s="218">
        <v>6</v>
      </c>
      <c r="I231" s="219"/>
      <c r="J231" s="220">
        <f>ROUND(I231*H231,2)</f>
        <v>0</v>
      </c>
      <c r="K231" s="216" t="s">
        <v>147</v>
      </c>
      <c r="L231" s="46"/>
      <c r="M231" s="221" t="s">
        <v>19</v>
      </c>
      <c r="N231" s="222" t="s">
        <v>42</v>
      </c>
      <c r="O231" s="86"/>
      <c r="P231" s="223">
        <f>O231*H231</f>
        <v>0</v>
      </c>
      <c r="Q231" s="223">
        <v>0.11241</v>
      </c>
      <c r="R231" s="223">
        <f>Q231*H231</f>
        <v>0.67445999999999995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148</v>
      </c>
      <c r="AT231" s="225" t="s">
        <v>143</v>
      </c>
      <c r="AU231" s="225" t="s">
        <v>80</v>
      </c>
      <c r="AY231" s="19" t="s">
        <v>141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78</v>
      </c>
      <c r="BK231" s="226">
        <f>ROUND(I231*H231,2)</f>
        <v>0</v>
      </c>
      <c r="BL231" s="19" t="s">
        <v>148</v>
      </c>
      <c r="BM231" s="225" t="s">
        <v>326</v>
      </c>
    </row>
    <row r="232" s="2" customFormat="1">
      <c r="A232" s="40"/>
      <c r="B232" s="41"/>
      <c r="C232" s="42"/>
      <c r="D232" s="227" t="s">
        <v>150</v>
      </c>
      <c r="E232" s="42"/>
      <c r="F232" s="228" t="s">
        <v>327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150</v>
      </c>
      <c r="AU232" s="19" t="s">
        <v>80</v>
      </c>
    </row>
    <row r="233" s="13" customFormat="1">
      <c r="A233" s="13"/>
      <c r="B233" s="232"/>
      <c r="C233" s="233"/>
      <c r="D233" s="227" t="s">
        <v>151</v>
      </c>
      <c r="E233" s="234" t="s">
        <v>19</v>
      </c>
      <c r="F233" s="235" t="s">
        <v>328</v>
      </c>
      <c r="G233" s="233"/>
      <c r="H233" s="236">
        <v>6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151</v>
      </c>
      <c r="AU233" s="242" t="s">
        <v>80</v>
      </c>
      <c r="AV233" s="13" t="s">
        <v>80</v>
      </c>
      <c r="AW233" s="13" t="s">
        <v>32</v>
      </c>
      <c r="AX233" s="13" t="s">
        <v>78</v>
      </c>
      <c r="AY233" s="242" t="s">
        <v>141</v>
      </c>
    </row>
    <row r="234" s="2" customFormat="1" ht="16.5" customHeight="1">
      <c r="A234" s="40"/>
      <c r="B234" s="41"/>
      <c r="C234" s="266" t="s">
        <v>329</v>
      </c>
      <c r="D234" s="266" t="s">
        <v>277</v>
      </c>
      <c r="E234" s="267" t="s">
        <v>330</v>
      </c>
      <c r="F234" s="268" t="s">
        <v>331</v>
      </c>
      <c r="G234" s="269" t="s">
        <v>242</v>
      </c>
      <c r="H234" s="270">
        <v>6</v>
      </c>
      <c r="I234" s="271"/>
      <c r="J234" s="272">
        <f>ROUND(I234*H234,2)</f>
        <v>0</v>
      </c>
      <c r="K234" s="268" t="s">
        <v>147</v>
      </c>
      <c r="L234" s="273"/>
      <c r="M234" s="274" t="s">
        <v>19</v>
      </c>
      <c r="N234" s="275" t="s">
        <v>42</v>
      </c>
      <c r="O234" s="86"/>
      <c r="P234" s="223">
        <f>O234*H234</f>
        <v>0</v>
      </c>
      <c r="Q234" s="223">
        <v>0.0061000000000000004</v>
      </c>
      <c r="R234" s="223">
        <f>Q234*H234</f>
        <v>0.036600000000000001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198</v>
      </c>
      <c r="AT234" s="225" t="s">
        <v>277</v>
      </c>
      <c r="AU234" s="225" t="s">
        <v>80</v>
      </c>
      <c r="AY234" s="19" t="s">
        <v>141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78</v>
      </c>
      <c r="BK234" s="226">
        <f>ROUND(I234*H234,2)</f>
        <v>0</v>
      </c>
      <c r="BL234" s="19" t="s">
        <v>148</v>
      </c>
      <c r="BM234" s="225" t="s">
        <v>332</v>
      </c>
    </row>
    <row r="235" s="2" customFormat="1">
      <c r="A235" s="40"/>
      <c r="B235" s="41"/>
      <c r="C235" s="42"/>
      <c r="D235" s="227" t="s">
        <v>150</v>
      </c>
      <c r="E235" s="42"/>
      <c r="F235" s="228" t="s">
        <v>331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150</v>
      </c>
      <c r="AU235" s="19" t="s">
        <v>80</v>
      </c>
    </row>
    <row r="236" s="13" customFormat="1">
      <c r="A236" s="13"/>
      <c r="B236" s="232"/>
      <c r="C236" s="233"/>
      <c r="D236" s="227" t="s">
        <v>151</v>
      </c>
      <c r="E236" s="234" t="s">
        <v>19</v>
      </c>
      <c r="F236" s="235" t="s">
        <v>181</v>
      </c>
      <c r="G236" s="233"/>
      <c r="H236" s="236">
        <v>6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151</v>
      </c>
      <c r="AU236" s="242" t="s">
        <v>80</v>
      </c>
      <c r="AV236" s="13" t="s">
        <v>80</v>
      </c>
      <c r="AW236" s="13" t="s">
        <v>32</v>
      </c>
      <c r="AX236" s="13" t="s">
        <v>78</v>
      </c>
      <c r="AY236" s="242" t="s">
        <v>141</v>
      </c>
    </row>
    <row r="237" s="2" customFormat="1" ht="16.5" customHeight="1">
      <c r="A237" s="40"/>
      <c r="B237" s="41"/>
      <c r="C237" s="266" t="s">
        <v>333</v>
      </c>
      <c r="D237" s="266" t="s">
        <v>277</v>
      </c>
      <c r="E237" s="267" t="s">
        <v>334</v>
      </c>
      <c r="F237" s="268" t="s">
        <v>335</v>
      </c>
      <c r="G237" s="269" t="s">
        <v>242</v>
      </c>
      <c r="H237" s="270">
        <v>6</v>
      </c>
      <c r="I237" s="271"/>
      <c r="J237" s="272">
        <f>ROUND(I237*H237,2)</f>
        <v>0</v>
      </c>
      <c r="K237" s="268" t="s">
        <v>147</v>
      </c>
      <c r="L237" s="273"/>
      <c r="M237" s="274" t="s">
        <v>19</v>
      </c>
      <c r="N237" s="275" t="s">
        <v>42</v>
      </c>
      <c r="O237" s="86"/>
      <c r="P237" s="223">
        <f>O237*H237</f>
        <v>0</v>
      </c>
      <c r="Q237" s="223">
        <v>0.0030000000000000001</v>
      </c>
      <c r="R237" s="223">
        <f>Q237*H237</f>
        <v>0.018000000000000002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198</v>
      </c>
      <c r="AT237" s="225" t="s">
        <v>277</v>
      </c>
      <c r="AU237" s="225" t="s">
        <v>80</v>
      </c>
      <c r="AY237" s="19" t="s">
        <v>141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78</v>
      </c>
      <c r="BK237" s="226">
        <f>ROUND(I237*H237,2)</f>
        <v>0</v>
      </c>
      <c r="BL237" s="19" t="s">
        <v>148</v>
      </c>
      <c r="BM237" s="225" t="s">
        <v>336</v>
      </c>
    </row>
    <row r="238" s="2" customFormat="1">
      <c r="A238" s="40"/>
      <c r="B238" s="41"/>
      <c r="C238" s="42"/>
      <c r="D238" s="227" t="s">
        <v>150</v>
      </c>
      <c r="E238" s="42"/>
      <c r="F238" s="228" t="s">
        <v>335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150</v>
      </c>
      <c r="AU238" s="19" t="s">
        <v>80</v>
      </c>
    </row>
    <row r="239" s="13" customFormat="1">
      <c r="A239" s="13"/>
      <c r="B239" s="232"/>
      <c r="C239" s="233"/>
      <c r="D239" s="227" t="s">
        <v>151</v>
      </c>
      <c r="E239" s="234" t="s">
        <v>19</v>
      </c>
      <c r="F239" s="235" t="s">
        <v>181</v>
      </c>
      <c r="G239" s="233"/>
      <c r="H239" s="236">
        <v>6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151</v>
      </c>
      <c r="AU239" s="242" t="s">
        <v>80</v>
      </c>
      <c r="AV239" s="13" t="s">
        <v>80</v>
      </c>
      <c r="AW239" s="13" t="s">
        <v>32</v>
      </c>
      <c r="AX239" s="13" t="s">
        <v>78</v>
      </c>
      <c r="AY239" s="242" t="s">
        <v>141</v>
      </c>
    </row>
    <row r="240" s="2" customFormat="1" ht="16.5" customHeight="1">
      <c r="A240" s="40"/>
      <c r="B240" s="41"/>
      <c r="C240" s="266" t="s">
        <v>337</v>
      </c>
      <c r="D240" s="266" t="s">
        <v>277</v>
      </c>
      <c r="E240" s="267" t="s">
        <v>338</v>
      </c>
      <c r="F240" s="268" t="s">
        <v>339</v>
      </c>
      <c r="G240" s="269" t="s">
        <v>242</v>
      </c>
      <c r="H240" s="270">
        <v>24</v>
      </c>
      <c r="I240" s="271"/>
      <c r="J240" s="272">
        <f>ROUND(I240*H240,2)</f>
        <v>0</v>
      </c>
      <c r="K240" s="268" t="s">
        <v>147</v>
      </c>
      <c r="L240" s="273"/>
      <c r="M240" s="274" t="s">
        <v>19</v>
      </c>
      <c r="N240" s="275" t="s">
        <v>42</v>
      </c>
      <c r="O240" s="86"/>
      <c r="P240" s="223">
        <f>O240*H240</f>
        <v>0</v>
      </c>
      <c r="Q240" s="223">
        <v>0.00035</v>
      </c>
      <c r="R240" s="223">
        <f>Q240*H240</f>
        <v>0.0083999999999999995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198</v>
      </c>
      <c r="AT240" s="225" t="s">
        <v>277</v>
      </c>
      <c r="AU240" s="225" t="s">
        <v>80</v>
      </c>
      <c r="AY240" s="19" t="s">
        <v>141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78</v>
      </c>
      <c r="BK240" s="226">
        <f>ROUND(I240*H240,2)</f>
        <v>0</v>
      </c>
      <c r="BL240" s="19" t="s">
        <v>148</v>
      </c>
      <c r="BM240" s="225" t="s">
        <v>340</v>
      </c>
    </row>
    <row r="241" s="2" customFormat="1">
      <c r="A241" s="40"/>
      <c r="B241" s="41"/>
      <c r="C241" s="42"/>
      <c r="D241" s="227" t="s">
        <v>150</v>
      </c>
      <c r="E241" s="42"/>
      <c r="F241" s="228" t="s">
        <v>339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150</v>
      </c>
      <c r="AU241" s="19" t="s">
        <v>80</v>
      </c>
    </row>
    <row r="242" s="13" customFormat="1">
      <c r="A242" s="13"/>
      <c r="B242" s="232"/>
      <c r="C242" s="233"/>
      <c r="D242" s="227" t="s">
        <v>151</v>
      </c>
      <c r="E242" s="234" t="s">
        <v>19</v>
      </c>
      <c r="F242" s="235" t="s">
        <v>341</v>
      </c>
      <c r="G242" s="233"/>
      <c r="H242" s="236">
        <v>24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151</v>
      </c>
      <c r="AU242" s="242" t="s">
        <v>80</v>
      </c>
      <c r="AV242" s="13" t="s">
        <v>80</v>
      </c>
      <c r="AW242" s="13" t="s">
        <v>32</v>
      </c>
      <c r="AX242" s="13" t="s">
        <v>78</v>
      </c>
      <c r="AY242" s="242" t="s">
        <v>141</v>
      </c>
    </row>
    <row r="243" s="2" customFormat="1" ht="16.5" customHeight="1">
      <c r="A243" s="40"/>
      <c r="B243" s="41"/>
      <c r="C243" s="266" t="s">
        <v>342</v>
      </c>
      <c r="D243" s="266" t="s">
        <v>277</v>
      </c>
      <c r="E243" s="267" t="s">
        <v>343</v>
      </c>
      <c r="F243" s="268" t="s">
        <v>344</v>
      </c>
      <c r="G243" s="269" t="s">
        <v>242</v>
      </c>
      <c r="H243" s="270">
        <v>6</v>
      </c>
      <c r="I243" s="271"/>
      <c r="J243" s="272">
        <f>ROUND(I243*H243,2)</f>
        <v>0</v>
      </c>
      <c r="K243" s="268" t="s">
        <v>147</v>
      </c>
      <c r="L243" s="273"/>
      <c r="M243" s="274" t="s">
        <v>19</v>
      </c>
      <c r="N243" s="275" t="s">
        <v>42</v>
      </c>
      <c r="O243" s="86"/>
      <c r="P243" s="223">
        <f>O243*H243</f>
        <v>0</v>
      </c>
      <c r="Q243" s="223">
        <v>0.00010000000000000001</v>
      </c>
      <c r="R243" s="223">
        <f>Q243*H243</f>
        <v>0.00060000000000000006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198</v>
      </c>
      <c r="AT243" s="225" t="s">
        <v>277</v>
      </c>
      <c r="AU243" s="225" t="s">
        <v>80</v>
      </c>
      <c r="AY243" s="19" t="s">
        <v>141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78</v>
      </c>
      <c r="BK243" s="226">
        <f>ROUND(I243*H243,2)</f>
        <v>0</v>
      </c>
      <c r="BL243" s="19" t="s">
        <v>148</v>
      </c>
      <c r="BM243" s="225" t="s">
        <v>345</v>
      </c>
    </row>
    <row r="244" s="2" customFormat="1">
      <c r="A244" s="40"/>
      <c r="B244" s="41"/>
      <c r="C244" s="42"/>
      <c r="D244" s="227" t="s">
        <v>150</v>
      </c>
      <c r="E244" s="42"/>
      <c r="F244" s="228" t="s">
        <v>344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150</v>
      </c>
      <c r="AU244" s="19" t="s">
        <v>80</v>
      </c>
    </row>
    <row r="245" s="13" customFormat="1">
      <c r="A245" s="13"/>
      <c r="B245" s="232"/>
      <c r="C245" s="233"/>
      <c r="D245" s="227" t="s">
        <v>151</v>
      </c>
      <c r="E245" s="234" t="s">
        <v>19</v>
      </c>
      <c r="F245" s="235" t="s">
        <v>181</v>
      </c>
      <c r="G245" s="233"/>
      <c r="H245" s="236">
        <v>6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151</v>
      </c>
      <c r="AU245" s="242" t="s">
        <v>80</v>
      </c>
      <c r="AV245" s="13" t="s">
        <v>80</v>
      </c>
      <c r="AW245" s="13" t="s">
        <v>32</v>
      </c>
      <c r="AX245" s="13" t="s">
        <v>78</v>
      </c>
      <c r="AY245" s="242" t="s">
        <v>141</v>
      </c>
    </row>
    <row r="246" s="2" customFormat="1" ht="16.5" customHeight="1">
      <c r="A246" s="40"/>
      <c r="B246" s="41"/>
      <c r="C246" s="214" t="s">
        <v>346</v>
      </c>
      <c r="D246" s="214" t="s">
        <v>143</v>
      </c>
      <c r="E246" s="215" t="s">
        <v>347</v>
      </c>
      <c r="F246" s="216" t="s">
        <v>348</v>
      </c>
      <c r="G246" s="217" t="s">
        <v>146</v>
      </c>
      <c r="H246" s="218">
        <v>101</v>
      </c>
      <c r="I246" s="219"/>
      <c r="J246" s="220">
        <f>ROUND(I246*H246,2)</f>
        <v>0</v>
      </c>
      <c r="K246" s="216" t="s">
        <v>147</v>
      </c>
      <c r="L246" s="46"/>
      <c r="M246" s="221" t="s">
        <v>19</v>
      </c>
      <c r="N246" s="222" t="s">
        <v>42</v>
      </c>
      <c r="O246" s="86"/>
      <c r="P246" s="223">
        <f>O246*H246</f>
        <v>0</v>
      </c>
      <c r="Q246" s="223">
        <v>0.0025999999999999999</v>
      </c>
      <c r="R246" s="223">
        <f>Q246*H246</f>
        <v>0.2626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148</v>
      </c>
      <c r="AT246" s="225" t="s">
        <v>143</v>
      </c>
      <c r="AU246" s="225" t="s">
        <v>80</v>
      </c>
      <c r="AY246" s="19" t="s">
        <v>141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78</v>
      </c>
      <c r="BK246" s="226">
        <f>ROUND(I246*H246,2)</f>
        <v>0</v>
      </c>
      <c r="BL246" s="19" t="s">
        <v>148</v>
      </c>
      <c r="BM246" s="225" t="s">
        <v>349</v>
      </c>
    </row>
    <row r="247" s="2" customFormat="1">
      <c r="A247" s="40"/>
      <c r="B247" s="41"/>
      <c r="C247" s="42"/>
      <c r="D247" s="227" t="s">
        <v>150</v>
      </c>
      <c r="E247" s="42"/>
      <c r="F247" s="228" t="s">
        <v>350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150</v>
      </c>
      <c r="AU247" s="19" t="s">
        <v>80</v>
      </c>
    </row>
    <row r="248" s="13" customFormat="1">
      <c r="A248" s="13"/>
      <c r="B248" s="232"/>
      <c r="C248" s="233"/>
      <c r="D248" s="227" t="s">
        <v>151</v>
      </c>
      <c r="E248" s="234" t="s">
        <v>19</v>
      </c>
      <c r="F248" s="235" t="s">
        <v>351</v>
      </c>
      <c r="G248" s="233"/>
      <c r="H248" s="236">
        <v>65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151</v>
      </c>
      <c r="AU248" s="242" t="s">
        <v>80</v>
      </c>
      <c r="AV248" s="13" t="s">
        <v>80</v>
      </c>
      <c r="AW248" s="13" t="s">
        <v>32</v>
      </c>
      <c r="AX248" s="13" t="s">
        <v>71</v>
      </c>
      <c r="AY248" s="242" t="s">
        <v>141</v>
      </c>
    </row>
    <row r="249" s="13" customFormat="1">
      <c r="A249" s="13"/>
      <c r="B249" s="232"/>
      <c r="C249" s="233"/>
      <c r="D249" s="227" t="s">
        <v>151</v>
      </c>
      <c r="E249" s="234" t="s">
        <v>19</v>
      </c>
      <c r="F249" s="235" t="s">
        <v>352</v>
      </c>
      <c r="G249" s="233"/>
      <c r="H249" s="236">
        <v>36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151</v>
      </c>
      <c r="AU249" s="242" t="s">
        <v>80</v>
      </c>
      <c r="AV249" s="13" t="s">
        <v>80</v>
      </c>
      <c r="AW249" s="13" t="s">
        <v>32</v>
      </c>
      <c r="AX249" s="13" t="s">
        <v>71</v>
      </c>
      <c r="AY249" s="242" t="s">
        <v>141</v>
      </c>
    </row>
    <row r="250" s="14" customFormat="1">
      <c r="A250" s="14"/>
      <c r="B250" s="243"/>
      <c r="C250" s="244"/>
      <c r="D250" s="227" t="s">
        <v>151</v>
      </c>
      <c r="E250" s="245" t="s">
        <v>19</v>
      </c>
      <c r="F250" s="246" t="s">
        <v>155</v>
      </c>
      <c r="G250" s="244"/>
      <c r="H250" s="247">
        <v>101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151</v>
      </c>
      <c r="AU250" s="253" t="s">
        <v>80</v>
      </c>
      <c r="AV250" s="14" t="s">
        <v>148</v>
      </c>
      <c r="AW250" s="14" t="s">
        <v>32</v>
      </c>
      <c r="AX250" s="14" t="s">
        <v>78</v>
      </c>
      <c r="AY250" s="253" t="s">
        <v>141</v>
      </c>
    </row>
    <row r="251" s="2" customFormat="1" ht="16.5" customHeight="1">
      <c r="A251" s="40"/>
      <c r="B251" s="41"/>
      <c r="C251" s="214" t="s">
        <v>353</v>
      </c>
      <c r="D251" s="214" t="s">
        <v>143</v>
      </c>
      <c r="E251" s="215" t="s">
        <v>354</v>
      </c>
      <c r="F251" s="216" t="s">
        <v>355</v>
      </c>
      <c r="G251" s="217" t="s">
        <v>146</v>
      </c>
      <c r="H251" s="218">
        <v>101</v>
      </c>
      <c r="I251" s="219"/>
      <c r="J251" s="220">
        <f>ROUND(I251*H251,2)</f>
        <v>0</v>
      </c>
      <c r="K251" s="216" t="s">
        <v>147</v>
      </c>
      <c r="L251" s="46"/>
      <c r="M251" s="221" t="s">
        <v>19</v>
      </c>
      <c r="N251" s="222" t="s">
        <v>42</v>
      </c>
      <c r="O251" s="86"/>
      <c r="P251" s="223">
        <f>O251*H251</f>
        <v>0</v>
      </c>
      <c r="Q251" s="223">
        <v>1.0000000000000001E-05</v>
      </c>
      <c r="R251" s="223">
        <f>Q251*H251</f>
        <v>0.0010100000000000001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148</v>
      </c>
      <c r="AT251" s="225" t="s">
        <v>143</v>
      </c>
      <c r="AU251" s="225" t="s">
        <v>80</v>
      </c>
      <c r="AY251" s="19" t="s">
        <v>141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78</v>
      </c>
      <c r="BK251" s="226">
        <f>ROUND(I251*H251,2)</f>
        <v>0</v>
      </c>
      <c r="BL251" s="19" t="s">
        <v>148</v>
      </c>
      <c r="BM251" s="225" t="s">
        <v>356</v>
      </c>
    </row>
    <row r="252" s="2" customFormat="1">
      <c r="A252" s="40"/>
      <c r="B252" s="41"/>
      <c r="C252" s="42"/>
      <c r="D252" s="227" t="s">
        <v>150</v>
      </c>
      <c r="E252" s="42"/>
      <c r="F252" s="228" t="s">
        <v>357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150</v>
      </c>
      <c r="AU252" s="19" t="s">
        <v>80</v>
      </c>
    </row>
    <row r="253" s="13" customFormat="1">
      <c r="A253" s="13"/>
      <c r="B253" s="232"/>
      <c r="C253" s="233"/>
      <c r="D253" s="227" t="s">
        <v>151</v>
      </c>
      <c r="E253" s="234" t="s">
        <v>19</v>
      </c>
      <c r="F253" s="235" t="s">
        <v>358</v>
      </c>
      <c r="G253" s="233"/>
      <c r="H253" s="236">
        <v>101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151</v>
      </c>
      <c r="AU253" s="242" t="s">
        <v>80</v>
      </c>
      <c r="AV253" s="13" t="s">
        <v>80</v>
      </c>
      <c r="AW253" s="13" t="s">
        <v>32</v>
      </c>
      <c r="AX253" s="13" t="s">
        <v>78</v>
      </c>
      <c r="AY253" s="242" t="s">
        <v>141</v>
      </c>
    </row>
    <row r="254" s="2" customFormat="1">
      <c r="A254" s="40"/>
      <c r="B254" s="41"/>
      <c r="C254" s="214" t="s">
        <v>359</v>
      </c>
      <c r="D254" s="214" t="s">
        <v>143</v>
      </c>
      <c r="E254" s="215" t="s">
        <v>360</v>
      </c>
      <c r="F254" s="216" t="s">
        <v>361</v>
      </c>
      <c r="G254" s="217" t="s">
        <v>176</v>
      </c>
      <c r="H254" s="218">
        <v>27.149999999999999</v>
      </c>
      <c r="I254" s="219"/>
      <c r="J254" s="220">
        <f>ROUND(I254*H254,2)</f>
        <v>0</v>
      </c>
      <c r="K254" s="216" t="s">
        <v>147</v>
      </c>
      <c r="L254" s="46"/>
      <c r="M254" s="221" t="s">
        <v>19</v>
      </c>
      <c r="N254" s="222" t="s">
        <v>42</v>
      </c>
      <c r="O254" s="86"/>
      <c r="P254" s="223">
        <f>O254*H254</f>
        <v>0</v>
      </c>
      <c r="Q254" s="223">
        <v>0.15540000000000001</v>
      </c>
      <c r="R254" s="223">
        <f>Q254*H254</f>
        <v>4.2191099999999997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148</v>
      </c>
      <c r="AT254" s="225" t="s">
        <v>143</v>
      </c>
      <c r="AU254" s="225" t="s">
        <v>80</v>
      </c>
      <c r="AY254" s="19" t="s">
        <v>141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78</v>
      </c>
      <c r="BK254" s="226">
        <f>ROUND(I254*H254,2)</f>
        <v>0</v>
      </c>
      <c r="BL254" s="19" t="s">
        <v>148</v>
      </c>
      <c r="BM254" s="225" t="s">
        <v>362</v>
      </c>
    </row>
    <row r="255" s="2" customFormat="1">
      <c r="A255" s="40"/>
      <c r="B255" s="41"/>
      <c r="C255" s="42"/>
      <c r="D255" s="227" t="s">
        <v>150</v>
      </c>
      <c r="E255" s="42"/>
      <c r="F255" s="228" t="s">
        <v>361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150</v>
      </c>
      <c r="AU255" s="19" t="s">
        <v>80</v>
      </c>
    </row>
    <row r="256" s="13" customFormat="1">
      <c r="A256" s="13"/>
      <c r="B256" s="232"/>
      <c r="C256" s="233"/>
      <c r="D256" s="227" t="s">
        <v>151</v>
      </c>
      <c r="E256" s="234" t="s">
        <v>19</v>
      </c>
      <c r="F256" s="235" t="s">
        <v>363</v>
      </c>
      <c r="G256" s="233"/>
      <c r="H256" s="236">
        <v>5.2000000000000002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151</v>
      </c>
      <c r="AU256" s="242" t="s">
        <v>80</v>
      </c>
      <c r="AV256" s="13" t="s">
        <v>80</v>
      </c>
      <c r="AW256" s="13" t="s">
        <v>32</v>
      </c>
      <c r="AX256" s="13" t="s">
        <v>71</v>
      </c>
      <c r="AY256" s="242" t="s">
        <v>141</v>
      </c>
    </row>
    <row r="257" s="13" customFormat="1">
      <c r="A257" s="13"/>
      <c r="B257" s="232"/>
      <c r="C257" s="233"/>
      <c r="D257" s="227" t="s">
        <v>151</v>
      </c>
      <c r="E257" s="234" t="s">
        <v>19</v>
      </c>
      <c r="F257" s="235" t="s">
        <v>364</v>
      </c>
      <c r="G257" s="233"/>
      <c r="H257" s="236">
        <v>11.25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151</v>
      </c>
      <c r="AU257" s="242" t="s">
        <v>80</v>
      </c>
      <c r="AV257" s="13" t="s">
        <v>80</v>
      </c>
      <c r="AW257" s="13" t="s">
        <v>32</v>
      </c>
      <c r="AX257" s="13" t="s">
        <v>71</v>
      </c>
      <c r="AY257" s="242" t="s">
        <v>141</v>
      </c>
    </row>
    <row r="258" s="13" customFormat="1">
      <c r="A258" s="13"/>
      <c r="B258" s="232"/>
      <c r="C258" s="233"/>
      <c r="D258" s="227" t="s">
        <v>151</v>
      </c>
      <c r="E258" s="234" t="s">
        <v>19</v>
      </c>
      <c r="F258" s="235" t="s">
        <v>365</v>
      </c>
      <c r="G258" s="233"/>
      <c r="H258" s="236">
        <v>10.699999999999999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151</v>
      </c>
      <c r="AU258" s="242" t="s">
        <v>80</v>
      </c>
      <c r="AV258" s="13" t="s">
        <v>80</v>
      </c>
      <c r="AW258" s="13" t="s">
        <v>32</v>
      </c>
      <c r="AX258" s="13" t="s">
        <v>71</v>
      </c>
      <c r="AY258" s="242" t="s">
        <v>141</v>
      </c>
    </row>
    <row r="259" s="14" customFormat="1">
      <c r="A259" s="14"/>
      <c r="B259" s="243"/>
      <c r="C259" s="244"/>
      <c r="D259" s="227" t="s">
        <v>151</v>
      </c>
      <c r="E259" s="245" t="s">
        <v>19</v>
      </c>
      <c r="F259" s="246" t="s">
        <v>155</v>
      </c>
      <c r="G259" s="244"/>
      <c r="H259" s="247">
        <v>27.149999999999999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151</v>
      </c>
      <c r="AU259" s="253" t="s">
        <v>80</v>
      </c>
      <c r="AV259" s="14" t="s">
        <v>148</v>
      </c>
      <c r="AW259" s="14" t="s">
        <v>32</v>
      </c>
      <c r="AX259" s="14" t="s">
        <v>78</v>
      </c>
      <c r="AY259" s="253" t="s">
        <v>141</v>
      </c>
    </row>
    <row r="260" s="2" customFormat="1" ht="16.5" customHeight="1">
      <c r="A260" s="40"/>
      <c r="B260" s="41"/>
      <c r="C260" s="266" t="s">
        <v>366</v>
      </c>
      <c r="D260" s="266" t="s">
        <v>277</v>
      </c>
      <c r="E260" s="267" t="s">
        <v>367</v>
      </c>
      <c r="F260" s="268" t="s">
        <v>368</v>
      </c>
      <c r="G260" s="269" t="s">
        <v>176</v>
      </c>
      <c r="H260" s="270">
        <v>16.463000000000001</v>
      </c>
      <c r="I260" s="271"/>
      <c r="J260" s="272">
        <f>ROUND(I260*H260,2)</f>
        <v>0</v>
      </c>
      <c r="K260" s="268" t="s">
        <v>147</v>
      </c>
      <c r="L260" s="273"/>
      <c r="M260" s="274" t="s">
        <v>19</v>
      </c>
      <c r="N260" s="275" t="s">
        <v>42</v>
      </c>
      <c r="O260" s="86"/>
      <c r="P260" s="223">
        <f>O260*H260</f>
        <v>0</v>
      </c>
      <c r="Q260" s="223">
        <v>0.048300000000000003</v>
      </c>
      <c r="R260" s="223">
        <f>Q260*H260</f>
        <v>0.79516290000000012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198</v>
      </c>
      <c r="AT260" s="225" t="s">
        <v>277</v>
      </c>
      <c r="AU260" s="225" t="s">
        <v>80</v>
      </c>
      <c r="AY260" s="19" t="s">
        <v>141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78</v>
      </c>
      <c r="BK260" s="226">
        <f>ROUND(I260*H260,2)</f>
        <v>0</v>
      </c>
      <c r="BL260" s="19" t="s">
        <v>148</v>
      </c>
      <c r="BM260" s="225" t="s">
        <v>369</v>
      </c>
    </row>
    <row r="261" s="2" customFormat="1">
      <c r="A261" s="40"/>
      <c r="B261" s="41"/>
      <c r="C261" s="42"/>
      <c r="D261" s="227" t="s">
        <v>150</v>
      </c>
      <c r="E261" s="42"/>
      <c r="F261" s="228" t="s">
        <v>368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150</v>
      </c>
      <c r="AU261" s="19" t="s">
        <v>80</v>
      </c>
    </row>
    <row r="262" s="13" customFormat="1">
      <c r="A262" s="13"/>
      <c r="B262" s="232"/>
      <c r="C262" s="233"/>
      <c r="D262" s="227" t="s">
        <v>151</v>
      </c>
      <c r="E262" s="234" t="s">
        <v>19</v>
      </c>
      <c r="F262" s="235" t="s">
        <v>370</v>
      </c>
      <c r="G262" s="233"/>
      <c r="H262" s="236">
        <v>3.2130000000000001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151</v>
      </c>
      <c r="AU262" s="242" t="s">
        <v>80</v>
      </c>
      <c r="AV262" s="13" t="s">
        <v>80</v>
      </c>
      <c r="AW262" s="13" t="s">
        <v>32</v>
      </c>
      <c r="AX262" s="13" t="s">
        <v>71</v>
      </c>
      <c r="AY262" s="242" t="s">
        <v>141</v>
      </c>
    </row>
    <row r="263" s="13" customFormat="1">
      <c r="A263" s="13"/>
      <c r="B263" s="232"/>
      <c r="C263" s="233"/>
      <c r="D263" s="227" t="s">
        <v>151</v>
      </c>
      <c r="E263" s="234" t="s">
        <v>19</v>
      </c>
      <c r="F263" s="235" t="s">
        <v>371</v>
      </c>
      <c r="G263" s="233"/>
      <c r="H263" s="236">
        <v>6.6299999999999999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151</v>
      </c>
      <c r="AU263" s="242" t="s">
        <v>80</v>
      </c>
      <c r="AV263" s="13" t="s">
        <v>80</v>
      </c>
      <c r="AW263" s="13" t="s">
        <v>32</v>
      </c>
      <c r="AX263" s="13" t="s">
        <v>71</v>
      </c>
      <c r="AY263" s="242" t="s">
        <v>141</v>
      </c>
    </row>
    <row r="264" s="13" customFormat="1">
      <c r="A264" s="13"/>
      <c r="B264" s="232"/>
      <c r="C264" s="233"/>
      <c r="D264" s="227" t="s">
        <v>151</v>
      </c>
      <c r="E264" s="234" t="s">
        <v>19</v>
      </c>
      <c r="F264" s="235" t="s">
        <v>372</v>
      </c>
      <c r="G264" s="233"/>
      <c r="H264" s="236">
        <v>6.6200000000000001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151</v>
      </c>
      <c r="AU264" s="242" t="s">
        <v>80</v>
      </c>
      <c r="AV264" s="13" t="s">
        <v>80</v>
      </c>
      <c r="AW264" s="13" t="s">
        <v>32</v>
      </c>
      <c r="AX264" s="13" t="s">
        <v>71</v>
      </c>
      <c r="AY264" s="242" t="s">
        <v>141</v>
      </c>
    </row>
    <row r="265" s="14" customFormat="1">
      <c r="A265" s="14"/>
      <c r="B265" s="243"/>
      <c r="C265" s="244"/>
      <c r="D265" s="227" t="s">
        <v>151</v>
      </c>
      <c r="E265" s="245" t="s">
        <v>19</v>
      </c>
      <c r="F265" s="246" t="s">
        <v>155</v>
      </c>
      <c r="G265" s="244"/>
      <c r="H265" s="247">
        <v>16.463000000000001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151</v>
      </c>
      <c r="AU265" s="253" t="s">
        <v>80</v>
      </c>
      <c r="AV265" s="14" t="s">
        <v>148</v>
      </c>
      <c r="AW265" s="14" t="s">
        <v>32</v>
      </c>
      <c r="AX265" s="14" t="s">
        <v>78</v>
      </c>
      <c r="AY265" s="253" t="s">
        <v>141</v>
      </c>
    </row>
    <row r="266" s="2" customFormat="1" ht="16.5" customHeight="1">
      <c r="A266" s="40"/>
      <c r="B266" s="41"/>
      <c r="C266" s="266" t="s">
        <v>373</v>
      </c>
      <c r="D266" s="266" t="s">
        <v>277</v>
      </c>
      <c r="E266" s="267" t="s">
        <v>374</v>
      </c>
      <c r="F266" s="268" t="s">
        <v>375</v>
      </c>
      <c r="G266" s="269" t="s">
        <v>176</v>
      </c>
      <c r="H266" s="270">
        <v>10</v>
      </c>
      <c r="I266" s="271"/>
      <c r="J266" s="272">
        <f>ROUND(I266*H266,2)</f>
        <v>0</v>
      </c>
      <c r="K266" s="268" t="s">
        <v>147</v>
      </c>
      <c r="L266" s="273"/>
      <c r="M266" s="274" t="s">
        <v>19</v>
      </c>
      <c r="N266" s="275" t="s">
        <v>42</v>
      </c>
      <c r="O266" s="86"/>
      <c r="P266" s="223">
        <f>O266*H266</f>
        <v>0</v>
      </c>
      <c r="Q266" s="223">
        <v>0.065670000000000006</v>
      </c>
      <c r="R266" s="223">
        <f>Q266*H266</f>
        <v>0.65670000000000006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198</v>
      </c>
      <c r="AT266" s="225" t="s">
        <v>277</v>
      </c>
      <c r="AU266" s="225" t="s">
        <v>80</v>
      </c>
      <c r="AY266" s="19" t="s">
        <v>141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78</v>
      </c>
      <c r="BK266" s="226">
        <f>ROUND(I266*H266,2)</f>
        <v>0</v>
      </c>
      <c r="BL266" s="19" t="s">
        <v>148</v>
      </c>
      <c r="BM266" s="225" t="s">
        <v>376</v>
      </c>
    </row>
    <row r="267" s="2" customFormat="1">
      <c r="A267" s="40"/>
      <c r="B267" s="41"/>
      <c r="C267" s="42"/>
      <c r="D267" s="227" t="s">
        <v>150</v>
      </c>
      <c r="E267" s="42"/>
      <c r="F267" s="228" t="s">
        <v>375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150</v>
      </c>
      <c r="AU267" s="19" t="s">
        <v>80</v>
      </c>
    </row>
    <row r="268" s="13" customFormat="1">
      <c r="A268" s="13"/>
      <c r="B268" s="232"/>
      <c r="C268" s="233"/>
      <c r="D268" s="227" t="s">
        <v>151</v>
      </c>
      <c r="E268" s="234" t="s">
        <v>19</v>
      </c>
      <c r="F268" s="235" t="s">
        <v>377</v>
      </c>
      <c r="G268" s="233"/>
      <c r="H268" s="236">
        <v>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151</v>
      </c>
      <c r="AU268" s="242" t="s">
        <v>80</v>
      </c>
      <c r="AV268" s="13" t="s">
        <v>80</v>
      </c>
      <c r="AW268" s="13" t="s">
        <v>32</v>
      </c>
      <c r="AX268" s="13" t="s">
        <v>71</v>
      </c>
      <c r="AY268" s="242" t="s">
        <v>141</v>
      </c>
    </row>
    <row r="269" s="13" customFormat="1">
      <c r="A269" s="13"/>
      <c r="B269" s="232"/>
      <c r="C269" s="233"/>
      <c r="D269" s="227" t="s">
        <v>151</v>
      </c>
      <c r="E269" s="234" t="s">
        <v>19</v>
      </c>
      <c r="F269" s="235" t="s">
        <v>378</v>
      </c>
      <c r="G269" s="233"/>
      <c r="H269" s="236">
        <v>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151</v>
      </c>
      <c r="AU269" s="242" t="s">
        <v>80</v>
      </c>
      <c r="AV269" s="13" t="s">
        <v>80</v>
      </c>
      <c r="AW269" s="13" t="s">
        <v>32</v>
      </c>
      <c r="AX269" s="13" t="s">
        <v>71</v>
      </c>
      <c r="AY269" s="242" t="s">
        <v>141</v>
      </c>
    </row>
    <row r="270" s="13" customFormat="1">
      <c r="A270" s="13"/>
      <c r="B270" s="232"/>
      <c r="C270" s="233"/>
      <c r="D270" s="227" t="s">
        <v>151</v>
      </c>
      <c r="E270" s="234" t="s">
        <v>19</v>
      </c>
      <c r="F270" s="235" t="s">
        <v>379</v>
      </c>
      <c r="G270" s="233"/>
      <c r="H270" s="236">
        <v>2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151</v>
      </c>
      <c r="AU270" s="242" t="s">
        <v>80</v>
      </c>
      <c r="AV270" s="13" t="s">
        <v>80</v>
      </c>
      <c r="AW270" s="13" t="s">
        <v>32</v>
      </c>
      <c r="AX270" s="13" t="s">
        <v>71</v>
      </c>
      <c r="AY270" s="242" t="s">
        <v>141</v>
      </c>
    </row>
    <row r="271" s="13" customFormat="1">
      <c r="A271" s="13"/>
      <c r="B271" s="232"/>
      <c r="C271" s="233"/>
      <c r="D271" s="227" t="s">
        <v>151</v>
      </c>
      <c r="E271" s="234" t="s">
        <v>19</v>
      </c>
      <c r="F271" s="235" t="s">
        <v>380</v>
      </c>
      <c r="G271" s="233"/>
      <c r="H271" s="236">
        <v>2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151</v>
      </c>
      <c r="AU271" s="242" t="s">
        <v>80</v>
      </c>
      <c r="AV271" s="13" t="s">
        <v>80</v>
      </c>
      <c r="AW271" s="13" t="s">
        <v>32</v>
      </c>
      <c r="AX271" s="13" t="s">
        <v>71</v>
      </c>
      <c r="AY271" s="242" t="s">
        <v>141</v>
      </c>
    </row>
    <row r="272" s="13" customFormat="1">
      <c r="A272" s="13"/>
      <c r="B272" s="232"/>
      <c r="C272" s="233"/>
      <c r="D272" s="227" t="s">
        <v>151</v>
      </c>
      <c r="E272" s="234" t="s">
        <v>19</v>
      </c>
      <c r="F272" s="235" t="s">
        <v>381</v>
      </c>
      <c r="G272" s="233"/>
      <c r="H272" s="236">
        <v>2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151</v>
      </c>
      <c r="AU272" s="242" t="s">
        <v>80</v>
      </c>
      <c r="AV272" s="13" t="s">
        <v>80</v>
      </c>
      <c r="AW272" s="13" t="s">
        <v>32</v>
      </c>
      <c r="AX272" s="13" t="s">
        <v>71</v>
      </c>
      <c r="AY272" s="242" t="s">
        <v>141</v>
      </c>
    </row>
    <row r="273" s="13" customFormat="1">
      <c r="A273" s="13"/>
      <c r="B273" s="232"/>
      <c r="C273" s="233"/>
      <c r="D273" s="227" t="s">
        <v>151</v>
      </c>
      <c r="E273" s="234" t="s">
        <v>19</v>
      </c>
      <c r="F273" s="235" t="s">
        <v>382</v>
      </c>
      <c r="G273" s="233"/>
      <c r="H273" s="236">
        <v>2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151</v>
      </c>
      <c r="AU273" s="242" t="s">
        <v>80</v>
      </c>
      <c r="AV273" s="13" t="s">
        <v>80</v>
      </c>
      <c r="AW273" s="13" t="s">
        <v>32</v>
      </c>
      <c r="AX273" s="13" t="s">
        <v>71</v>
      </c>
      <c r="AY273" s="242" t="s">
        <v>141</v>
      </c>
    </row>
    <row r="274" s="14" customFormat="1">
      <c r="A274" s="14"/>
      <c r="B274" s="243"/>
      <c r="C274" s="244"/>
      <c r="D274" s="227" t="s">
        <v>151</v>
      </c>
      <c r="E274" s="245" t="s">
        <v>19</v>
      </c>
      <c r="F274" s="246" t="s">
        <v>155</v>
      </c>
      <c r="G274" s="244"/>
      <c r="H274" s="247">
        <v>10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151</v>
      </c>
      <c r="AU274" s="253" t="s">
        <v>80</v>
      </c>
      <c r="AV274" s="14" t="s">
        <v>148</v>
      </c>
      <c r="AW274" s="14" t="s">
        <v>32</v>
      </c>
      <c r="AX274" s="14" t="s">
        <v>78</v>
      </c>
      <c r="AY274" s="253" t="s">
        <v>141</v>
      </c>
    </row>
    <row r="275" s="2" customFormat="1">
      <c r="A275" s="40"/>
      <c r="B275" s="41"/>
      <c r="C275" s="214" t="s">
        <v>383</v>
      </c>
      <c r="D275" s="214" t="s">
        <v>143</v>
      </c>
      <c r="E275" s="215" t="s">
        <v>384</v>
      </c>
      <c r="F275" s="216" t="s">
        <v>385</v>
      </c>
      <c r="G275" s="217" t="s">
        <v>176</v>
      </c>
      <c r="H275" s="218">
        <v>582.62</v>
      </c>
      <c r="I275" s="219"/>
      <c r="J275" s="220">
        <f>ROUND(I275*H275,2)</f>
        <v>0</v>
      </c>
      <c r="K275" s="216" t="s">
        <v>147</v>
      </c>
      <c r="L275" s="46"/>
      <c r="M275" s="221" t="s">
        <v>19</v>
      </c>
      <c r="N275" s="222" t="s">
        <v>42</v>
      </c>
      <c r="O275" s="86"/>
      <c r="P275" s="223">
        <f>O275*H275</f>
        <v>0</v>
      </c>
      <c r="Q275" s="223">
        <v>0.1295</v>
      </c>
      <c r="R275" s="223">
        <f>Q275*H275</f>
        <v>75.449290000000005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148</v>
      </c>
      <c r="AT275" s="225" t="s">
        <v>143</v>
      </c>
      <c r="AU275" s="225" t="s">
        <v>80</v>
      </c>
      <c r="AY275" s="19" t="s">
        <v>141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78</v>
      </c>
      <c r="BK275" s="226">
        <f>ROUND(I275*H275,2)</f>
        <v>0</v>
      </c>
      <c r="BL275" s="19" t="s">
        <v>148</v>
      </c>
      <c r="BM275" s="225" t="s">
        <v>386</v>
      </c>
    </row>
    <row r="276" s="2" customFormat="1">
      <c r="A276" s="40"/>
      <c r="B276" s="41"/>
      <c r="C276" s="42"/>
      <c r="D276" s="227" t="s">
        <v>150</v>
      </c>
      <c r="E276" s="42"/>
      <c r="F276" s="228" t="s">
        <v>385</v>
      </c>
      <c r="G276" s="42"/>
      <c r="H276" s="42"/>
      <c r="I276" s="229"/>
      <c r="J276" s="42"/>
      <c r="K276" s="42"/>
      <c r="L276" s="46"/>
      <c r="M276" s="230"/>
      <c r="N276" s="231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150</v>
      </c>
      <c r="AU276" s="19" t="s">
        <v>80</v>
      </c>
    </row>
    <row r="277" s="13" customFormat="1">
      <c r="A277" s="13"/>
      <c r="B277" s="232"/>
      <c r="C277" s="233"/>
      <c r="D277" s="227" t="s">
        <v>151</v>
      </c>
      <c r="E277" s="234" t="s">
        <v>19</v>
      </c>
      <c r="F277" s="235" t="s">
        <v>387</v>
      </c>
      <c r="G277" s="233"/>
      <c r="H277" s="236">
        <v>21.949999999999999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151</v>
      </c>
      <c r="AU277" s="242" t="s">
        <v>80</v>
      </c>
      <c r="AV277" s="13" t="s">
        <v>80</v>
      </c>
      <c r="AW277" s="13" t="s">
        <v>32</v>
      </c>
      <c r="AX277" s="13" t="s">
        <v>71</v>
      </c>
      <c r="AY277" s="242" t="s">
        <v>141</v>
      </c>
    </row>
    <row r="278" s="13" customFormat="1">
      <c r="A278" s="13"/>
      <c r="B278" s="232"/>
      <c r="C278" s="233"/>
      <c r="D278" s="227" t="s">
        <v>151</v>
      </c>
      <c r="E278" s="234" t="s">
        <v>19</v>
      </c>
      <c r="F278" s="235" t="s">
        <v>388</v>
      </c>
      <c r="G278" s="233"/>
      <c r="H278" s="236">
        <v>34.100000000000001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151</v>
      </c>
      <c r="AU278" s="242" t="s">
        <v>80</v>
      </c>
      <c r="AV278" s="13" t="s">
        <v>80</v>
      </c>
      <c r="AW278" s="13" t="s">
        <v>32</v>
      </c>
      <c r="AX278" s="13" t="s">
        <v>71</v>
      </c>
      <c r="AY278" s="242" t="s">
        <v>141</v>
      </c>
    </row>
    <row r="279" s="13" customFormat="1">
      <c r="A279" s="13"/>
      <c r="B279" s="232"/>
      <c r="C279" s="233"/>
      <c r="D279" s="227" t="s">
        <v>151</v>
      </c>
      <c r="E279" s="234" t="s">
        <v>19</v>
      </c>
      <c r="F279" s="235" t="s">
        <v>389</v>
      </c>
      <c r="G279" s="233"/>
      <c r="H279" s="236">
        <v>526.57000000000005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151</v>
      </c>
      <c r="AU279" s="242" t="s">
        <v>80</v>
      </c>
      <c r="AV279" s="13" t="s">
        <v>80</v>
      </c>
      <c r="AW279" s="13" t="s">
        <v>32</v>
      </c>
      <c r="AX279" s="13" t="s">
        <v>71</v>
      </c>
      <c r="AY279" s="242" t="s">
        <v>141</v>
      </c>
    </row>
    <row r="280" s="14" customFormat="1">
      <c r="A280" s="14"/>
      <c r="B280" s="243"/>
      <c r="C280" s="244"/>
      <c r="D280" s="227" t="s">
        <v>151</v>
      </c>
      <c r="E280" s="245" t="s">
        <v>19</v>
      </c>
      <c r="F280" s="246" t="s">
        <v>155</v>
      </c>
      <c r="G280" s="244"/>
      <c r="H280" s="247">
        <v>582.62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151</v>
      </c>
      <c r="AU280" s="253" t="s">
        <v>80</v>
      </c>
      <c r="AV280" s="14" t="s">
        <v>148</v>
      </c>
      <c r="AW280" s="14" t="s">
        <v>32</v>
      </c>
      <c r="AX280" s="14" t="s">
        <v>78</v>
      </c>
      <c r="AY280" s="253" t="s">
        <v>141</v>
      </c>
    </row>
    <row r="281" s="2" customFormat="1" ht="16.5" customHeight="1">
      <c r="A281" s="40"/>
      <c r="B281" s="41"/>
      <c r="C281" s="266" t="s">
        <v>390</v>
      </c>
      <c r="D281" s="266" t="s">
        <v>277</v>
      </c>
      <c r="E281" s="267" t="s">
        <v>391</v>
      </c>
      <c r="F281" s="268" t="s">
        <v>392</v>
      </c>
      <c r="G281" s="269" t="s">
        <v>176</v>
      </c>
      <c r="H281" s="270">
        <v>594.27200000000005</v>
      </c>
      <c r="I281" s="271"/>
      <c r="J281" s="272">
        <f>ROUND(I281*H281,2)</f>
        <v>0</v>
      </c>
      <c r="K281" s="268" t="s">
        <v>147</v>
      </c>
      <c r="L281" s="273"/>
      <c r="M281" s="274" t="s">
        <v>19</v>
      </c>
      <c r="N281" s="275" t="s">
        <v>42</v>
      </c>
      <c r="O281" s="86"/>
      <c r="P281" s="223">
        <f>O281*H281</f>
        <v>0</v>
      </c>
      <c r="Q281" s="223">
        <v>0.056120000000000003</v>
      </c>
      <c r="R281" s="223">
        <f>Q281*H281</f>
        <v>33.350544640000003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198</v>
      </c>
      <c r="AT281" s="225" t="s">
        <v>277</v>
      </c>
      <c r="AU281" s="225" t="s">
        <v>80</v>
      </c>
      <c r="AY281" s="19" t="s">
        <v>141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78</v>
      </c>
      <c r="BK281" s="226">
        <f>ROUND(I281*H281,2)</f>
        <v>0</v>
      </c>
      <c r="BL281" s="19" t="s">
        <v>148</v>
      </c>
      <c r="BM281" s="225" t="s">
        <v>393</v>
      </c>
    </row>
    <row r="282" s="2" customFormat="1">
      <c r="A282" s="40"/>
      <c r="B282" s="41"/>
      <c r="C282" s="42"/>
      <c r="D282" s="227" t="s">
        <v>150</v>
      </c>
      <c r="E282" s="42"/>
      <c r="F282" s="228" t="s">
        <v>392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150</v>
      </c>
      <c r="AU282" s="19" t="s">
        <v>80</v>
      </c>
    </row>
    <row r="283" s="13" customFormat="1">
      <c r="A283" s="13"/>
      <c r="B283" s="232"/>
      <c r="C283" s="233"/>
      <c r="D283" s="227" t="s">
        <v>151</v>
      </c>
      <c r="E283" s="234" t="s">
        <v>19</v>
      </c>
      <c r="F283" s="235" t="s">
        <v>394</v>
      </c>
      <c r="G283" s="233"/>
      <c r="H283" s="236">
        <v>22.388999999999999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151</v>
      </c>
      <c r="AU283" s="242" t="s">
        <v>80</v>
      </c>
      <c r="AV283" s="13" t="s">
        <v>80</v>
      </c>
      <c r="AW283" s="13" t="s">
        <v>32</v>
      </c>
      <c r="AX283" s="13" t="s">
        <v>71</v>
      </c>
      <c r="AY283" s="242" t="s">
        <v>141</v>
      </c>
    </row>
    <row r="284" s="13" customFormat="1">
      <c r="A284" s="13"/>
      <c r="B284" s="232"/>
      <c r="C284" s="233"/>
      <c r="D284" s="227" t="s">
        <v>151</v>
      </c>
      <c r="E284" s="234" t="s">
        <v>19</v>
      </c>
      <c r="F284" s="235" t="s">
        <v>395</v>
      </c>
      <c r="G284" s="233"/>
      <c r="H284" s="236">
        <v>34.781999999999996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151</v>
      </c>
      <c r="AU284" s="242" t="s">
        <v>80</v>
      </c>
      <c r="AV284" s="13" t="s">
        <v>80</v>
      </c>
      <c r="AW284" s="13" t="s">
        <v>32</v>
      </c>
      <c r="AX284" s="13" t="s">
        <v>71</v>
      </c>
      <c r="AY284" s="242" t="s">
        <v>141</v>
      </c>
    </row>
    <row r="285" s="13" customFormat="1">
      <c r="A285" s="13"/>
      <c r="B285" s="232"/>
      <c r="C285" s="233"/>
      <c r="D285" s="227" t="s">
        <v>151</v>
      </c>
      <c r="E285" s="234" t="s">
        <v>19</v>
      </c>
      <c r="F285" s="235" t="s">
        <v>396</v>
      </c>
      <c r="G285" s="233"/>
      <c r="H285" s="236">
        <v>537.101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151</v>
      </c>
      <c r="AU285" s="242" t="s">
        <v>80</v>
      </c>
      <c r="AV285" s="13" t="s">
        <v>80</v>
      </c>
      <c r="AW285" s="13" t="s">
        <v>32</v>
      </c>
      <c r="AX285" s="13" t="s">
        <v>71</v>
      </c>
      <c r="AY285" s="242" t="s">
        <v>141</v>
      </c>
    </row>
    <row r="286" s="14" customFormat="1">
      <c r="A286" s="14"/>
      <c r="B286" s="243"/>
      <c r="C286" s="244"/>
      <c r="D286" s="227" t="s">
        <v>151</v>
      </c>
      <c r="E286" s="245" t="s">
        <v>19</v>
      </c>
      <c r="F286" s="246" t="s">
        <v>155</v>
      </c>
      <c r="G286" s="244"/>
      <c r="H286" s="247">
        <v>594.27199999999993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151</v>
      </c>
      <c r="AU286" s="253" t="s">
        <v>80</v>
      </c>
      <c r="AV286" s="14" t="s">
        <v>148</v>
      </c>
      <c r="AW286" s="14" t="s">
        <v>32</v>
      </c>
      <c r="AX286" s="14" t="s">
        <v>78</v>
      </c>
      <c r="AY286" s="253" t="s">
        <v>141</v>
      </c>
    </row>
    <row r="287" s="2" customFormat="1" ht="16.5" customHeight="1">
      <c r="A287" s="40"/>
      <c r="B287" s="41"/>
      <c r="C287" s="214" t="s">
        <v>397</v>
      </c>
      <c r="D287" s="214" t="s">
        <v>143</v>
      </c>
      <c r="E287" s="215" t="s">
        <v>398</v>
      </c>
      <c r="F287" s="216" t="s">
        <v>399</v>
      </c>
      <c r="G287" s="217" t="s">
        <v>190</v>
      </c>
      <c r="H287" s="218">
        <v>8.048</v>
      </c>
      <c r="I287" s="219"/>
      <c r="J287" s="220">
        <f>ROUND(I287*H287,2)</f>
        <v>0</v>
      </c>
      <c r="K287" s="216" t="s">
        <v>147</v>
      </c>
      <c r="L287" s="46"/>
      <c r="M287" s="221" t="s">
        <v>19</v>
      </c>
      <c r="N287" s="222" t="s">
        <v>42</v>
      </c>
      <c r="O287" s="86"/>
      <c r="P287" s="223">
        <f>O287*H287</f>
        <v>0</v>
      </c>
      <c r="Q287" s="223">
        <v>2.2563399999999998</v>
      </c>
      <c r="R287" s="223">
        <f>Q287*H287</f>
        <v>18.159024319999997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148</v>
      </c>
      <c r="AT287" s="225" t="s">
        <v>143</v>
      </c>
      <c r="AU287" s="225" t="s">
        <v>80</v>
      </c>
      <c r="AY287" s="19" t="s">
        <v>141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78</v>
      </c>
      <c r="BK287" s="226">
        <f>ROUND(I287*H287,2)</f>
        <v>0</v>
      </c>
      <c r="BL287" s="19" t="s">
        <v>148</v>
      </c>
      <c r="BM287" s="225" t="s">
        <v>400</v>
      </c>
    </row>
    <row r="288" s="2" customFormat="1">
      <c r="A288" s="40"/>
      <c r="B288" s="41"/>
      <c r="C288" s="42"/>
      <c r="D288" s="227" t="s">
        <v>150</v>
      </c>
      <c r="E288" s="42"/>
      <c r="F288" s="228" t="s">
        <v>399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150</v>
      </c>
      <c r="AU288" s="19" t="s">
        <v>80</v>
      </c>
    </row>
    <row r="289" s="13" customFormat="1">
      <c r="A289" s="13"/>
      <c r="B289" s="232"/>
      <c r="C289" s="233"/>
      <c r="D289" s="227" t="s">
        <v>151</v>
      </c>
      <c r="E289" s="234" t="s">
        <v>19</v>
      </c>
      <c r="F289" s="235" t="s">
        <v>401</v>
      </c>
      <c r="G289" s="233"/>
      <c r="H289" s="236">
        <v>0.090999999999999998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151</v>
      </c>
      <c r="AU289" s="242" t="s">
        <v>80</v>
      </c>
      <c r="AV289" s="13" t="s">
        <v>80</v>
      </c>
      <c r="AW289" s="13" t="s">
        <v>32</v>
      </c>
      <c r="AX289" s="13" t="s">
        <v>71</v>
      </c>
      <c r="AY289" s="242" t="s">
        <v>141</v>
      </c>
    </row>
    <row r="290" s="13" customFormat="1">
      <c r="A290" s="13"/>
      <c r="B290" s="232"/>
      <c r="C290" s="233"/>
      <c r="D290" s="227" t="s">
        <v>151</v>
      </c>
      <c r="E290" s="234" t="s">
        <v>19</v>
      </c>
      <c r="F290" s="235" t="s">
        <v>402</v>
      </c>
      <c r="G290" s="233"/>
      <c r="H290" s="236">
        <v>0.32900000000000001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151</v>
      </c>
      <c r="AU290" s="242" t="s">
        <v>80</v>
      </c>
      <c r="AV290" s="13" t="s">
        <v>80</v>
      </c>
      <c r="AW290" s="13" t="s">
        <v>32</v>
      </c>
      <c r="AX290" s="13" t="s">
        <v>71</v>
      </c>
      <c r="AY290" s="242" t="s">
        <v>141</v>
      </c>
    </row>
    <row r="291" s="13" customFormat="1">
      <c r="A291" s="13"/>
      <c r="B291" s="232"/>
      <c r="C291" s="233"/>
      <c r="D291" s="227" t="s">
        <v>151</v>
      </c>
      <c r="E291" s="234" t="s">
        <v>19</v>
      </c>
      <c r="F291" s="235" t="s">
        <v>403</v>
      </c>
      <c r="G291" s="233"/>
      <c r="H291" s="236">
        <v>0.19700000000000001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151</v>
      </c>
      <c r="AU291" s="242" t="s">
        <v>80</v>
      </c>
      <c r="AV291" s="13" t="s">
        <v>80</v>
      </c>
      <c r="AW291" s="13" t="s">
        <v>32</v>
      </c>
      <c r="AX291" s="13" t="s">
        <v>71</v>
      </c>
      <c r="AY291" s="242" t="s">
        <v>141</v>
      </c>
    </row>
    <row r="292" s="13" customFormat="1">
      <c r="A292" s="13"/>
      <c r="B292" s="232"/>
      <c r="C292" s="233"/>
      <c r="D292" s="227" t="s">
        <v>151</v>
      </c>
      <c r="E292" s="234" t="s">
        <v>19</v>
      </c>
      <c r="F292" s="235" t="s">
        <v>404</v>
      </c>
      <c r="G292" s="233"/>
      <c r="H292" s="236">
        <v>0.51200000000000001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151</v>
      </c>
      <c r="AU292" s="242" t="s">
        <v>80</v>
      </c>
      <c r="AV292" s="13" t="s">
        <v>80</v>
      </c>
      <c r="AW292" s="13" t="s">
        <v>32</v>
      </c>
      <c r="AX292" s="13" t="s">
        <v>71</v>
      </c>
      <c r="AY292" s="242" t="s">
        <v>141</v>
      </c>
    </row>
    <row r="293" s="13" customFormat="1">
      <c r="A293" s="13"/>
      <c r="B293" s="232"/>
      <c r="C293" s="233"/>
      <c r="D293" s="227" t="s">
        <v>151</v>
      </c>
      <c r="E293" s="234" t="s">
        <v>19</v>
      </c>
      <c r="F293" s="235" t="s">
        <v>405</v>
      </c>
      <c r="G293" s="233"/>
      <c r="H293" s="236">
        <v>4.383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151</v>
      </c>
      <c r="AU293" s="242" t="s">
        <v>80</v>
      </c>
      <c r="AV293" s="13" t="s">
        <v>80</v>
      </c>
      <c r="AW293" s="13" t="s">
        <v>32</v>
      </c>
      <c r="AX293" s="13" t="s">
        <v>71</v>
      </c>
      <c r="AY293" s="242" t="s">
        <v>141</v>
      </c>
    </row>
    <row r="294" s="13" customFormat="1">
      <c r="A294" s="13"/>
      <c r="B294" s="232"/>
      <c r="C294" s="233"/>
      <c r="D294" s="227" t="s">
        <v>151</v>
      </c>
      <c r="E294" s="234" t="s">
        <v>19</v>
      </c>
      <c r="F294" s="235" t="s">
        <v>406</v>
      </c>
      <c r="G294" s="233"/>
      <c r="H294" s="236">
        <v>2.3490000000000002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151</v>
      </c>
      <c r="AU294" s="242" t="s">
        <v>80</v>
      </c>
      <c r="AV294" s="13" t="s">
        <v>80</v>
      </c>
      <c r="AW294" s="13" t="s">
        <v>32</v>
      </c>
      <c r="AX294" s="13" t="s">
        <v>71</v>
      </c>
      <c r="AY294" s="242" t="s">
        <v>141</v>
      </c>
    </row>
    <row r="295" s="13" customFormat="1">
      <c r="A295" s="13"/>
      <c r="B295" s="232"/>
      <c r="C295" s="233"/>
      <c r="D295" s="227" t="s">
        <v>151</v>
      </c>
      <c r="E295" s="234" t="s">
        <v>19</v>
      </c>
      <c r="F295" s="235" t="s">
        <v>407</v>
      </c>
      <c r="G295" s="233"/>
      <c r="H295" s="236">
        <v>0.187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151</v>
      </c>
      <c r="AU295" s="242" t="s">
        <v>80</v>
      </c>
      <c r="AV295" s="13" t="s">
        <v>80</v>
      </c>
      <c r="AW295" s="13" t="s">
        <v>32</v>
      </c>
      <c r="AX295" s="13" t="s">
        <v>71</v>
      </c>
      <c r="AY295" s="242" t="s">
        <v>141</v>
      </c>
    </row>
    <row r="296" s="14" customFormat="1">
      <c r="A296" s="14"/>
      <c r="B296" s="243"/>
      <c r="C296" s="244"/>
      <c r="D296" s="227" t="s">
        <v>151</v>
      </c>
      <c r="E296" s="245" t="s">
        <v>19</v>
      </c>
      <c r="F296" s="246" t="s">
        <v>155</v>
      </c>
      <c r="G296" s="244"/>
      <c r="H296" s="247">
        <v>8.048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151</v>
      </c>
      <c r="AU296" s="253" t="s">
        <v>80</v>
      </c>
      <c r="AV296" s="14" t="s">
        <v>148</v>
      </c>
      <c r="AW296" s="14" t="s">
        <v>32</v>
      </c>
      <c r="AX296" s="14" t="s">
        <v>78</v>
      </c>
      <c r="AY296" s="253" t="s">
        <v>141</v>
      </c>
    </row>
    <row r="297" s="2" customFormat="1" ht="33" customHeight="1">
      <c r="A297" s="40"/>
      <c r="B297" s="41"/>
      <c r="C297" s="214" t="s">
        <v>408</v>
      </c>
      <c r="D297" s="214" t="s">
        <v>143</v>
      </c>
      <c r="E297" s="215" t="s">
        <v>409</v>
      </c>
      <c r="F297" s="216" t="s">
        <v>410</v>
      </c>
      <c r="G297" s="217" t="s">
        <v>176</v>
      </c>
      <c r="H297" s="218">
        <v>30.890000000000001</v>
      </c>
      <c r="I297" s="219"/>
      <c r="J297" s="220">
        <f>ROUND(I297*H297,2)</f>
        <v>0</v>
      </c>
      <c r="K297" s="216" t="s">
        <v>147</v>
      </c>
      <c r="L297" s="46"/>
      <c r="M297" s="221" t="s">
        <v>19</v>
      </c>
      <c r="N297" s="222" t="s">
        <v>42</v>
      </c>
      <c r="O297" s="86"/>
      <c r="P297" s="223">
        <f>O297*H297</f>
        <v>0</v>
      </c>
      <c r="Q297" s="223">
        <v>0.00060999999999999997</v>
      </c>
      <c r="R297" s="223">
        <f>Q297*H297</f>
        <v>0.018842899999999999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148</v>
      </c>
      <c r="AT297" s="225" t="s">
        <v>143</v>
      </c>
      <c r="AU297" s="225" t="s">
        <v>80</v>
      </c>
      <c r="AY297" s="19" t="s">
        <v>141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78</v>
      </c>
      <c r="BK297" s="226">
        <f>ROUND(I297*H297,2)</f>
        <v>0</v>
      </c>
      <c r="BL297" s="19" t="s">
        <v>148</v>
      </c>
      <c r="BM297" s="225" t="s">
        <v>411</v>
      </c>
    </row>
    <row r="298" s="2" customFormat="1">
      <c r="A298" s="40"/>
      <c r="B298" s="41"/>
      <c r="C298" s="42"/>
      <c r="D298" s="227" t="s">
        <v>150</v>
      </c>
      <c r="E298" s="42"/>
      <c r="F298" s="228" t="s">
        <v>410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150</v>
      </c>
      <c r="AU298" s="19" t="s">
        <v>80</v>
      </c>
    </row>
    <row r="299" s="13" customFormat="1">
      <c r="A299" s="13"/>
      <c r="B299" s="232"/>
      <c r="C299" s="233"/>
      <c r="D299" s="227" t="s">
        <v>151</v>
      </c>
      <c r="E299" s="234" t="s">
        <v>19</v>
      </c>
      <c r="F299" s="235" t="s">
        <v>412</v>
      </c>
      <c r="G299" s="233"/>
      <c r="H299" s="236">
        <v>6.0199999999999996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151</v>
      </c>
      <c r="AU299" s="242" t="s">
        <v>80</v>
      </c>
      <c r="AV299" s="13" t="s">
        <v>80</v>
      </c>
      <c r="AW299" s="13" t="s">
        <v>32</v>
      </c>
      <c r="AX299" s="13" t="s">
        <v>71</v>
      </c>
      <c r="AY299" s="242" t="s">
        <v>141</v>
      </c>
    </row>
    <row r="300" s="13" customFormat="1">
      <c r="A300" s="13"/>
      <c r="B300" s="232"/>
      <c r="C300" s="233"/>
      <c r="D300" s="227" t="s">
        <v>151</v>
      </c>
      <c r="E300" s="234" t="s">
        <v>19</v>
      </c>
      <c r="F300" s="235" t="s">
        <v>413</v>
      </c>
      <c r="G300" s="233"/>
      <c r="H300" s="236">
        <v>12.619999999999999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151</v>
      </c>
      <c r="AU300" s="242" t="s">
        <v>80</v>
      </c>
      <c r="AV300" s="13" t="s">
        <v>80</v>
      </c>
      <c r="AW300" s="13" t="s">
        <v>32</v>
      </c>
      <c r="AX300" s="13" t="s">
        <v>71</v>
      </c>
      <c r="AY300" s="242" t="s">
        <v>141</v>
      </c>
    </row>
    <row r="301" s="13" customFormat="1">
      <c r="A301" s="13"/>
      <c r="B301" s="232"/>
      <c r="C301" s="233"/>
      <c r="D301" s="227" t="s">
        <v>151</v>
      </c>
      <c r="E301" s="234" t="s">
        <v>19</v>
      </c>
      <c r="F301" s="235" t="s">
        <v>414</v>
      </c>
      <c r="G301" s="233"/>
      <c r="H301" s="236">
        <v>12.25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151</v>
      </c>
      <c r="AU301" s="242" t="s">
        <v>80</v>
      </c>
      <c r="AV301" s="13" t="s">
        <v>80</v>
      </c>
      <c r="AW301" s="13" t="s">
        <v>32</v>
      </c>
      <c r="AX301" s="13" t="s">
        <v>71</v>
      </c>
      <c r="AY301" s="242" t="s">
        <v>141</v>
      </c>
    </row>
    <row r="302" s="14" customFormat="1">
      <c r="A302" s="14"/>
      <c r="B302" s="243"/>
      <c r="C302" s="244"/>
      <c r="D302" s="227" t="s">
        <v>151</v>
      </c>
      <c r="E302" s="245" t="s">
        <v>19</v>
      </c>
      <c r="F302" s="246" t="s">
        <v>155</v>
      </c>
      <c r="G302" s="244"/>
      <c r="H302" s="247">
        <v>30.890000000000001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151</v>
      </c>
      <c r="AU302" s="253" t="s">
        <v>80</v>
      </c>
      <c r="AV302" s="14" t="s">
        <v>148</v>
      </c>
      <c r="AW302" s="14" t="s">
        <v>32</v>
      </c>
      <c r="AX302" s="14" t="s">
        <v>78</v>
      </c>
      <c r="AY302" s="253" t="s">
        <v>141</v>
      </c>
    </row>
    <row r="303" s="2" customFormat="1" ht="16.5" customHeight="1">
      <c r="A303" s="40"/>
      <c r="B303" s="41"/>
      <c r="C303" s="214" t="s">
        <v>415</v>
      </c>
      <c r="D303" s="214" t="s">
        <v>143</v>
      </c>
      <c r="E303" s="215" t="s">
        <v>416</v>
      </c>
      <c r="F303" s="216" t="s">
        <v>417</v>
      </c>
      <c r="G303" s="217" t="s">
        <v>176</v>
      </c>
      <c r="H303" s="218">
        <v>30.890000000000001</v>
      </c>
      <c r="I303" s="219"/>
      <c r="J303" s="220">
        <f>ROUND(I303*H303,2)</f>
        <v>0</v>
      </c>
      <c r="K303" s="216" t="s">
        <v>147</v>
      </c>
      <c r="L303" s="46"/>
      <c r="M303" s="221" t="s">
        <v>19</v>
      </c>
      <c r="N303" s="222" t="s">
        <v>42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148</v>
      </c>
      <c r="AT303" s="225" t="s">
        <v>143</v>
      </c>
      <c r="AU303" s="225" t="s">
        <v>80</v>
      </c>
      <c r="AY303" s="19" t="s">
        <v>141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78</v>
      </c>
      <c r="BK303" s="226">
        <f>ROUND(I303*H303,2)</f>
        <v>0</v>
      </c>
      <c r="BL303" s="19" t="s">
        <v>148</v>
      </c>
      <c r="BM303" s="225" t="s">
        <v>418</v>
      </c>
    </row>
    <row r="304" s="2" customFormat="1">
      <c r="A304" s="40"/>
      <c r="B304" s="41"/>
      <c r="C304" s="42"/>
      <c r="D304" s="227" t="s">
        <v>150</v>
      </c>
      <c r="E304" s="42"/>
      <c r="F304" s="228" t="s">
        <v>417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150</v>
      </c>
      <c r="AU304" s="19" t="s">
        <v>80</v>
      </c>
    </row>
    <row r="305" s="13" customFormat="1">
      <c r="A305" s="13"/>
      <c r="B305" s="232"/>
      <c r="C305" s="233"/>
      <c r="D305" s="227" t="s">
        <v>151</v>
      </c>
      <c r="E305" s="234" t="s">
        <v>19</v>
      </c>
      <c r="F305" s="235" t="s">
        <v>419</v>
      </c>
      <c r="G305" s="233"/>
      <c r="H305" s="236">
        <v>6.0199999999999996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151</v>
      </c>
      <c r="AU305" s="242" t="s">
        <v>80</v>
      </c>
      <c r="AV305" s="13" t="s">
        <v>80</v>
      </c>
      <c r="AW305" s="13" t="s">
        <v>32</v>
      </c>
      <c r="AX305" s="13" t="s">
        <v>71</v>
      </c>
      <c r="AY305" s="242" t="s">
        <v>141</v>
      </c>
    </row>
    <row r="306" s="13" customFormat="1">
      <c r="A306" s="13"/>
      <c r="B306" s="232"/>
      <c r="C306" s="233"/>
      <c r="D306" s="227" t="s">
        <v>151</v>
      </c>
      <c r="E306" s="234" t="s">
        <v>19</v>
      </c>
      <c r="F306" s="235" t="s">
        <v>420</v>
      </c>
      <c r="G306" s="233"/>
      <c r="H306" s="236">
        <v>12.619999999999999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151</v>
      </c>
      <c r="AU306" s="242" t="s">
        <v>80</v>
      </c>
      <c r="AV306" s="13" t="s">
        <v>80</v>
      </c>
      <c r="AW306" s="13" t="s">
        <v>32</v>
      </c>
      <c r="AX306" s="13" t="s">
        <v>71</v>
      </c>
      <c r="AY306" s="242" t="s">
        <v>141</v>
      </c>
    </row>
    <row r="307" s="13" customFormat="1">
      <c r="A307" s="13"/>
      <c r="B307" s="232"/>
      <c r="C307" s="233"/>
      <c r="D307" s="227" t="s">
        <v>151</v>
      </c>
      <c r="E307" s="234" t="s">
        <v>19</v>
      </c>
      <c r="F307" s="235" t="s">
        <v>421</v>
      </c>
      <c r="G307" s="233"/>
      <c r="H307" s="236">
        <v>12.25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151</v>
      </c>
      <c r="AU307" s="242" t="s">
        <v>80</v>
      </c>
      <c r="AV307" s="13" t="s">
        <v>80</v>
      </c>
      <c r="AW307" s="13" t="s">
        <v>32</v>
      </c>
      <c r="AX307" s="13" t="s">
        <v>71</v>
      </c>
      <c r="AY307" s="242" t="s">
        <v>141</v>
      </c>
    </row>
    <row r="308" s="14" customFormat="1">
      <c r="A308" s="14"/>
      <c r="B308" s="243"/>
      <c r="C308" s="244"/>
      <c r="D308" s="227" t="s">
        <v>151</v>
      </c>
      <c r="E308" s="245" t="s">
        <v>19</v>
      </c>
      <c r="F308" s="246" t="s">
        <v>155</v>
      </c>
      <c r="G308" s="244"/>
      <c r="H308" s="247">
        <v>30.890000000000001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151</v>
      </c>
      <c r="AU308" s="253" t="s">
        <v>80</v>
      </c>
      <c r="AV308" s="14" t="s">
        <v>148</v>
      </c>
      <c r="AW308" s="14" t="s">
        <v>32</v>
      </c>
      <c r="AX308" s="14" t="s">
        <v>78</v>
      </c>
      <c r="AY308" s="253" t="s">
        <v>141</v>
      </c>
    </row>
    <row r="309" s="2" customFormat="1">
      <c r="A309" s="40"/>
      <c r="B309" s="41"/>
      <c r="C309" s="214" t="s">
        <v>422</v>
      </c>
      <c r="D309" s="214" t="s">
        <v>143</v>
      </c>
      <c r="E309" s="215" t="s">
        <v>423</v>
      </c>
      <c r="F309" s="216" t="s">
        <v>424</v>
      </c>
      <c r="G309" s="217" t="s">
        <v>146</v>
      </c>
      <c r="H309" s="218">
        <v>1.21</v>
      </c>
      <c r="I309" s="219"/>
      <c r="J309" s="220">
        <f>ROUND(I309*H309,2)</f>
        <v>0</v>
      </c>
      <c r="K309" s="216" t="s">
        <v>147</v>
      </c>
      <c r="L309" s="46"/>
      <c r="M309" s="221" t="s">
        <v>19</v>
      </c>
      <c r="N309" s="222" t="s">
        <v>42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148</v>
      </c>
      <c r="AT309" s="225" t="s">
        <v>143</v>
      </c>
      <c r="AU309" s="225" t="s">
        <v>80</v>
      </c>
      <c r="AY309" s="19" t="s">
        <v>141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78</v>
      </c>
      <c r="BK309" s="226">
        <f>ROUND(I309*H309,2)</f>
        <v>0</v>
      </c>
      <c r="BL309" s="19" t="s">
        <v>148</v>
      </c>
      <c r="BM309" s="225" t="s">
        <v>425</v>
      </c>
    </row>
    <row r="310" s="2" customFormat="1">
      <c r="A310" s="40"/>
      <c r="B310" s="41"/>
      <c r="C310" s="42"/>
      <c r="D310" s="227" t="s">
        <v>150</v>
      </c>
      <c r="E310" s="42"/>
      <c r="F310" s="228" t="s">
        <v>424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150</v>
      </c>
      <c r="AU310" s="19" t="s">
        <v>80</v>
      </c>
    </row>
    <row r="311" s="13" customFormat="1">
      <c r="A311" s="13"/>
      <c r="B311" s="232"/>
      <c r="C311" s="233"/>
      <c r="D311" s="227" t="s">
        <v>151</v>
      </c>
      <c r="E311" s="234" t="s">
        <v>19</v>
      </c>
      <c r="F311" s="235" t="s">
        <v>426</v>
      </c>
      <c r="G311" s="233"/>
      <c r="H311" s="236">
        <v>1.21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151</v>
      </c>
      <c r="AU311" s="242" t="s">
        <v>80</v>
      </c>
      <c r="AV311" s="13" t="s">
        <v>80</v>
      </c>
      <c r="AW311" s="13" t="s">
        <v>32</v>
      </c>
      <c r="AX311" s="13" t="s">
        <v>78</v>
      </c>
      <c r="AY311" s="242" t="s">
        <v>141</v>
      </c>
    </row>
    <row r="312" s="12" customFormat="1" ht="22.8" customHeight="1">
      <c r="A312" s="12"/>
      <c r="B312" s="198"/>
      <c r="C312" s="199"/>
      <c r="D312" s="200" t="s">
        <v>70</v>
      </c>
      <c r="E312" s="212" t="s">
        <v>427</v>
      </c>
      <c r="F312" s="212" t="s">
        <v>428</v>
      </c>
      <c r="G312" s="199"/>
      <c r="H312" s="199"/>
      <c r="I312" s="202"/>
      <c r="J312" s="213">
        <f>BK312</f>
        <v>0</v>
      </c>
      <c r="K312" s="199"/>
      <c r="L312" s="204"/>
      <c r="M312" s="205"/>
      <c r="N312" s="206"/>
      <c r="O312" s="206"/>
      <c r="P312" s="207">
        <f>SUM(P313:P352)</f>
        <v>0</v>
      </c>
      <c r="Q312" s="206"/>
      <c r="R312" s="207">
        <f>SUM(R313:R352)</f>
        <v>0</v>
      </c>
      <c r="S312" s="206"/>
      <c r="T312" s="208">
        <f>SUM(T313:T352)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9" t="s">
        <v>78</v>
      </c>
      <c r="AT312" s="210" t="s">
        <v>70</v>
      </c>
      <c r="AU312" s="210" t="s">
        <v>78</v>
      </c>
      <c r="AY312" s="209" t="s">
        <v>141</v>
      </c>
      <c r="BK312" s="211">
        <f>SUM(BK313:BK352)</f>
        <v>0</v>
      </c>
    </row>
    <row r="313" s="2" customFormat="1" ht="21.75" customHeight="1">
      <c r="A313" s="40"/>
      <c r="B313" s="41"/>
      <c r="C313" s="214" t="s">
        <v>429</v>
      </c>
      <c r="D313" s="214" t="s">
        <v>143</v>
      </c>
      <c r="E313" s="215" t="s">
        <v>430</v>
      </c>
      <c r="F313" s="216" t="s">
        <v>431</v>
      </c>
      <c r="G313" s="217" t="s">
        <v>222</v>
      </c>
      <c r="H313" s="218">
        <v>245.38499999999999</v>
      </c>
      <c r="I313" s="219"/>
      <c r="J313" s="220">
        <f>ROUND(I313*H313,2)</f>
        <v>0</v>
      </c>
      <c r="K313" s="216" t="s">
        <v>147</v>
      </c>
      <c r="L313" s="46"/>
      <c r="M313" s="221" t="s">
        <v>19</v>
      </c>
      <c r="N313" s="222" t="s">
        <v>42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148</v>
      </c>
      <c r="AT313" s="225" t="s">
        <v>143</v>
      </c>
      <c r="AU313" s="225" t="s">
        <v>80</v>
      </c>
      <c r="AY313" s="19" t="s">
        <v>141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78</v>
      </c>
      <c r="BK313" s="226">
        <f>ROUND(I313*H313,2)</f>
        <v>0</v>
      </c>
      <c r="BL313" s="19" t="s">
        <v>148</v>
      </c>
      <c r="BM313" s="225" t="s">
        <v>432</v>
      </c>
    </row>
    <row r="314" s="2" customFormat="1">
      <c r="A314" s="40"/>
      <c r="B314" s="41"/>
      <c r="C314" s="42"/>
      <c r="D314" s="227" t="s">
        <v>150</v>
      </c>
      <c r="E314" s="42"/>
      <c r="F314" s="228" t="s">
        <v>431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150</v>
      </c>
      <c r="AU314" s="19" t="s">
        <v>80</v>
      </c>
    </row>
    <row r="315" s="16" customFormat="1">
      <c r="A315" s="16"/>
      <c r="B315" s="276"/>
      <c r="C315" s="277"/>
      <c r="D315" s="227" t="s">
        <v>151</v>
      </c>
      <c r="E315" s="278" t="s">
        <v>19</v>
      </c>
      <c r="F315" s="279" t="s">
        <v>433</v>
      </c>
      <c r="G315" s="277"/>
      <c r="H315" s="278" t="s">
        <v>19</v>
      </c>
      <c r="I315" s="280"/>
      <c r="J315" s="277"/>
      <c r="K315" s="277"/>
      <c r="L315" s="281"/>
      <c r="M315" s="282"/>
      <c r="N315" s="283"/>
      <c r="O315" s="283"/>
      <c r="P315" s="283"/>
      <c r="Q315" s="283"/>
      <c r="R315" s="283"/>
      <c r="S315" s="283"/>
      <c r="T315" s="284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85" t="s">
        <v>151</v>
      </c>
      <c r="AU315" s="285" t="s">
        <v>80</v>
      </c>
      <c r="AV315" s="16" t="s">
        <v>78</v>
      </c>
      <c r="AW315" s="16" t="s">
        <v>32</v>
      </c>
      <c r="AX315" s="16" t="s">
        <v>71</v>
      </c>
      <c r="AY315" s="285" t="s">
        <v>141</v>
      </c>
    </row>
    <row r="316" s="13" customFormat="1">
      <c r="A316" s="13"/>
      <c r="B316" s="232"/>
      <c r="C316" s="233"/>
      <c r="D316" s="227" t="s">
        <v>151</v>
      </c>
      <c r="E316" s="234" t="s">
        <v>19</v>
      </c>
      <c r="F316" s="235" t="s">
        <v>434</v>
      </c>
      <c r="G316" s="233"/>
      <c r="H316" s="236">
        <v>3.7909999999999999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151</v>
      </c>
      <c r="AU316" s="242" t="s">
        <v>80</v>
      </c>
      <c r="AV316" s="13" t="s">
        <v>80</v>
      </c>
      <c r="AW316" s="13" t="s">
        <v>32</v>
      </c>
      <c r="AX316" s="13" t="s">
        <v>71</v>
      </c>
      <c r="AY316" s="242" t="s">
        <v>141</v>
      </c>
    </row>
    <row r="317" s="13" customFormat="1">
      <c r="A317" s="13"/>
      <c r="B317" s="232"/>
      <c r="C317" s="233"/>
      <c r="D317" s="227" t="s">
        <v>151</v>
      </c>
      <c r="E317" s="234" t="s">
        <v>19</v>
      </c>
      <c r="F317" s="235" t="s">
        <v>435</v>
      </c>
      <c r="G317" s="233"/>
      <c r="H317" s="236">
        <v>0.13300000000000001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151</v>
      </c>
      <c r="AU317" s="242" t="s">
        <v>80</v>
      </c>
      <c r="AV317" s="13" t="s">
        <v>80</v>
      </c>
      <c r="AW317" s="13" t="s">
        <v>32</v>
      </c>
      <c r="AX317" s="13" t="s">
        <v>71</v>
      </c>
      <c r="AY317" s="242" t="s">
        <v>141</v>
      </c>
    </row>
    <row r="318" s="13" customFormat="1">
      <c r="A318" s="13"/>
      <c r="B318" s="232"/>
      <c r="C318" s="233"/>
      <c r="D318" s="227" t="s">
        <v>151</v>
      </c>
      <c r="E318" s="234" t="s">
        <v>19</v>
      </c>
      <c r="F318" s="235" t="s">
        <v>436</v>
      </c>
      <c r="G318" s="233"/>
      <c r="H318" s="236">
        <v>44.606000000000002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151</v>
      </c>
      <c r="AU318" s="242" t="s">
        <v>80</v>
      </c>
      <c r="AV318" s="13" t="s">
        <v>80</v>
      </c>
      <c r="AW318" s="13" t="s">
        <v>32</v>
      </c>
      <c r="AX318" s="13" t="s">
        <v>71</v>
      </c>
      <c r="AY318" s="242" t="s">
        <v>141</v>
      </c>
    </row>
    <row r="319" s="13" customFormat="1">
      <c r="A319" s="13"/>
      <c r="B319" s="232"/>
      <c r="C319" s="233"/>
      <c r="D319" s="227" t="s">
        <v>151</v>
      </c>
      <c r="E319" s="234" t="s">
        <v>19</v>
      </c>
      <c r="F319" s="235" t="s">
        <v>437</v>
      </c>
      <c r="G319" s="233"/>
      <c r="H319" s="236">
        <v>1.1279999999999999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151</v>
      </c>
      <c r="AU319" s="242" t="s">
        <v>80</v>
      </c>
      <c r="AV319" s="13" t="s">
        <v>80</v>
      </c>
      <c r="AW319" s="13" t="s">
        <v>32</v>
      </c>
      <c r="AX319" s="13" t="s">
        <v>71</v>
      </c>
      <c r="AY319" s="242" t="s">
        <v>141</v>
      </c>
    </row>
    <row r="320" s="13" customFormat="1">
      <c r="A320" s="13"/>
      <c r="B320" s="232"/>
      <c r="C320" s="233"/>
      <c r="D320" s="227" t="s">
        <v>151</v>
      </c>
      <c r="E320" s="234" t="s">
        <v>19</v>
      </c>
      <c r="F320" s="235" t="s">
        <v>438</v>
      </c>
      <c r="G320" s="233"/>
      <c r="H320" s="236">
        <v>2.3170000000000002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151</v>
      </c>
      <c r="AU320" s="242" t="s">
        <v>80</v>
      </c>
      <c r="AV320" s="13" t="s">
        <v>80</v>
      </c>
      <c r="AW320" s="13" t="s">
        <v>32</v>
      </c>
      <c r="AX320" s="13" t="s">
        <v>71</v>
      </c>
      <c r="AY320" s="242" t="s">
        <v>141</v>
      </c>
    </row>
    <row r="321" s="13" customFormat="1">
      <c r="A321" s="13"/>
      <c r="B321" s="232"/>
      <c r="C321" s="233"/>
      <c r="D321" s="227" t="s">
        <v>151</v>
      </c>
      <c r="E321" s="234" t="s">
        <v>19</v>
      </c>
      <c r="F321" s="235" t="s">
        <v>439</v>
      </c>
      <c r="G321" s="233"/>
      <c r="H321" s="236">
        <v>2.194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151</v>
      </c>
      <c r="AU321" s="242" t="s">
        <v>80</v>
      </c>
      <c r="AV321" s="13" t="s">
        <v>80</v>
      </c>
      <c r="AW321" s="13" t="s">
        <v>32</v>
      </c>
      <c r="AX321" s="13" t="s">
        <v>71</v>
      </c>
      <c r="AY321" s="242" t="s">
        <v>141</v>
      </c>
    </row>
    <row r="322" s="13" customFormat="1">
      <c r="A322" s="13"/>
      <c r="B322" s="232"/>
      <c r="C322" s="233"/>
      <c r="D322" s="227" t="s">
        <v>151</v>
      </c>
      <c r="E322" s="234" t="s">
        <v>19</v>
      </c>
      <c r="F322" s="235" t="s">
        <v>440</v>
      </c>
      <c r="G322" s="233"/>
      <c r="H322" s="236">
        <v>1.444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151</v>
      </c>
      <c r="AU322" s="242" t="s">
        <v>80</v>
      </c>
      <c r="AV322" s="13" t="s">
        <v>80</v>
      </c>
      <c r="AW322" s="13" t="s">
        <v>32</v>
      </c>
      <c r="AX322" s="13" t="s">
        <v>71</v>
      </c>
      <c r="AY322" s="242" t="s">
        <v>141</v>
      </c>
    </row>
    <row r="323" s="13" customFormat="1">
      <c r="A323" s="13"/>
      <c r="B323" s="232"/>
      <c r="C323" s="233"/>
      <c r="D323" s="227" t="s">
        <v>151</v>
      </c>
      <c r="E323" s="234" t="s">
        <v>19</v>
      </c>
      <c r="F323" s="235" t="s">
        <v>441</v>
      </c>
      <c r="G323" s="233"/>
      <c r="H323" s="236">
        <v>6.7460000000000004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151</v>
      </c>
      <c r="AU323" s="242" t="s">
        <v>80</v>
      </c>
      <c r="AV323" s="13" t="s">
        <v>80</v>
      </c>
      <c r="AW323" s="13" t="s">
        <v>32</v>
      </c>
      <c r="AX323" s="13" t="s">
        <v>71</v>
      </c>
      <c r="AY323" s="242" t="s">
        <v>141</v>
      </c>
    </row>
    <row r="324" s="13" customFormat="1">
      <c r="A324" s="13"/>
      <c r="B324" s="232"/>
      <c r="C324" s="233"/>
      <c r="D324" s="227" t="s">
        <v>151</v>
      </c>
      <c r="E324" s="234" t="s">
        <v>19</v>
      </c>
      <c r="F324" s="235" t="s">
        <v>442</v>
      </c>
      <c r="G324" s="233"/>
      <c r="H324" s="236">
        <v>0.099000000000000005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151</v>
      </c>
      <c r="AU324" s="242" t="s">
        <v>80</v>
      </c>
      <c r="AV324" s="13" t="s">
        <v>80</v>
      </c>
      <c r="AW324" s="13" t="s">
        <v>32</v>
      </c>
      <c r="AX324" s="13" t="s">
        <v>71</v>
      </c>
      <c r="AY324" s="242" t="s">
        <v>141</v>
      </c>
    </row>
    <row r="325" s="15" customFormat="1">
      <c r="A325" s="15"/>
      <c r="B325" s="254"/>
      <c r="C325" s="255"/>
      <c r="D325" s="227" t="s">
        <v>151</v>
      </c>
      <c r="E325" s="256" t="s">
        <v>19</v>
      </c>
      <c r="F325" s="257" t="s">
        <v>212</v>
      </c>
      <c r="G325" s="255"/>
      <c r="H325" s="258">
        <v>62.458000000000006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4" t="s">
        <v>151</v>
      </c>
      <c r="AU325" s="264" t="s">
        <v>80</v>
      </c>
      <c r="AV325" s="15" t="s">
        <v>162</v>
      </c>
      <c r="AW325" s="15" t="s">
        <v>32</v>
      </c>
      <c r="AX325" s="15" t="s">
        <v>71</v>
      </c>
      <c r="AY325" s="264" t="s">
        <v>141</v>
      </c>
    </row>
    <row r="326" s="16" customFormat="1">
      <c r="A326" s="16"/>
      <c r="B326" s="276"/>
      <c r="C326" s="277"/>
      <c r="D326" s="227" t="s">
        <v>151</v>
      </c>
      <c r="E326" s="278" t="s">
        <v>19</v>
      </c>
      <c r="F326" s="279" t="s">
        <v>443</v>
      </c>
      <c r="G326" s="277"/>
      <c r="H326" s="278" t="s">
        <v>19</v>
      </c>
      <c r="I326" s="280"/>
      <c r="J326" s="277"/>
      <c r="K326" s="277"/>
      <c r="L326" s="281"/>
      <c r="M326" s="282"/>
      <c r="N326" s="283"/>
      <c r="O326" s="283"/>
      <c r="P326" s="283"/>
      <c r="Q326" s="283"/>
      <c r="R326" s="283"/>
      <c r="S326" s="283"/>
      <c r="T326" s="284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85" t="s">
        <v>151</v>
      </c>
      <c r="AU326" s="285" t="s">
        <v>80</v>
      </c>
      <c r="AV326" s="16" t="s">
        <v>78</v>
      </c>
      <c r="AW326" s="16" t="s">
        <v>32</v>
      </c>
      <c r="AX326" s="16" t="s">
        <v>71</v>
      </c>
      <c r="AY326" s="285" t="s">
        <v>141</v>
      </c>
    </row>
    <row r="327" s="13" customFormat="1">
      <c r="A327" s="13"/>
      <c r="B327" s="232"/>
      <c r="C327" s="233"/>
      <c r="D327" s="227" t="s">
        <v>151</v>
      </c>
      <c r="E327" s="234" t="s">
        <v>19</v>
      </c>
      <c r="F327" s="235" t="s">
        <v>444</v>
      </c>
      <c r="G327" s="233"/>
      <c r="H327" s="236">
        <v>13.784000000000001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151</v>
      </c>
      <c r="AU327" s="242" t="s">
        <v>80</v>
      </c>
      <c r="AV327" s="13" t="s">
        <v>80</v>
      </c>
      <c r="AW327" s="13" t="s">
        <v>32</v>
      </c>
      <c r="AX327" s="13" t="s">
        <v>71</v>
      </c>
      <c r="AY327" s="242" t="s">
        <v>141</v>
      </c>
    </row>
    <row r="328" s="13" customFormat="1">
      <c r="A328" s="13"/>
      <c r="B328" s="232"/>
      <c r="C328" s="233"/>
      <c r="D328" s="227" t="s">
        <v>151</v>
      </c>
      <c r="E328" s="234" t="s">
        <v>19</v>
      </c>
      <c r="F328" s="235" t="s">
        <v>445</v>
      </c>
      <c r="G328" s="233"/>
      <c r="H328" s="236">
        <v>162.202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151</v>
      </c>
      <c r="AU328" s="242" t="s">
        <v>80</v>
      </c>
      <c r="AV328" s="13" t="s">
        <v>80</v>
      </c>
      <c r="AW328" s="13" t="s">
        <v>32</v>
      </c>
      <c r="AX328" s="13" t="s">
        <v>71</v>
      </c>
      <c r="AY328" s="242" t="s">
        <v>141</v>
      </c>
    </row>
    <row r="329" s="13" customFormat="1">
      <c r="A329" s="13"/>
      <c r="B329" s="232"/>
      <c r="C329" s="233"/>
      <c r="D329" s="227" t="s">
        <v>151</v>
      </c>
      <c r="E329" s="234" t="s">
        <v>19</v>
      </c>
      <c r="F329" s="235" t="s">
        <v>446</v>
      </c>
      <c r="G329" s="233"/>
      <c r="H329" s="236">
        <v>3.6000000000000001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151</v>
      </c>
      <c r="AU329" s="242" t="s">
        <v>80</v>
      </c>
      <c r="AV329" s="13" t="s">
        <v>80</v>
      </c>
      <c r="AW329" s="13" t="s">
        <v>32</v>
      </c>
      <c r="AX329" s="13" t="s">
        <v>71</v>
      </c>
      <c r="AY329" s="242" t="s">
        <v>141</v>
      </c>
    </row>
    <row r="330" s="15" customFormat="1">
      <c r="A330" s="15"/>
      <c r="B330" s="254"/>
      <c r="C330" s="255"/>
      <c r="D330" s="227" t="s">
        <v>151</v>
      </c>
      <c r="E330" s="256" t="s">
        <v>19</v>
      </c>
      <c r="F330" s="257" t="s">
        <v>212</v>
      </c>
      <c r="G330" s="255"/>
      <c r="H330" s="258">
        <v>179.58599999999998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4" t="s">
        <v>151</v>
      </c>
      <c r="AU330" s="264" t="s">
        <v>80</v>
      </c>
      <c r="AV330" s="15" t="s">
        <v>162</v>
      </c>
      <c r="AW330" s="15" t="s">
        <v>32</v>
      </c>
      <c r="AX330" s="15" t="s">
        <v>71</v>
      </c>
      <c r="AY330" s="264" t="s">
        <v>141</v>
      </c>
    </row>
    <row r="331" s="16" customFormat="1">
      <c r="A331" s="16"/>
      <c r="B331" s="276"/>
      <c r="C331" s="277"/>
      <c r="D331" s="227" t="s">
        <v>151</v>
      </c>
      <c r="E331" s="278" t="s">
        <v>19</v>
      </c>
      <c r="F331" s="279" t="s">
        <v>447</v>
      </c>
      <c r="G331" s="277"/>
      <c r="H331" s="278" t="s">
        <v>19</v>
      </c>
      <c r="I331" s="280"/>
      <c r="J331" s="277"/>
      <c r="K331" s="277"/>
      <c r="L331" s="281"/>
      <c r="M331" s="282"/>
      <c r="N331" s="283"/>
      <c r="O331" s="283"/>
      <c r="P331" s="283"/>
      <c r="Q331" s="283"/>
      <c r="R331" s="283"/>
      <c r="S331" s="283"/>
      <c r="T331" s="284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85" t="s">
        <v>151</v>
      </c>
      <c r="AU331" s="285" t="s">
        <v>80</v>
      </c>
      <c r="AV331" s="16" t="s">
        <v>78</v>
      </c>
      <c r="AW331" s="16" t="s">
        <v>32</v>
      </c>
      <c r="AX331" s="16" t="s">
        <v>71</v>
      </c>
      <c r="AY331" s="285" t="s">
        <v>141</v>
      </c>
    </row>
    <row r="332" s="13" customFormat="1">
      <c r="A332" s="13"/>
      <c r="B332" s="232"/>
      <c r="C332" s="233"/>
      <c r="D332" s="227" t="s">
        <v>151</v>
      </c>
      <c r="E332" s="234" t="s">
        <v>19</v>
      </c>
      <c r="F332" s="235" t="s">
        <v>448</v>
      </c>
      <c r="G332" s="233"/>
      <c r="H332" s="236">
        <v>0.38400000000000001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151</v>
      </c>
      <c r="AU332" s="242" t="s">
        <v>80</v>
      </c>
      <c r="AV332" s="13" t="s">
        <v>80</v>
      </c>
      <c r="AW332" s="13" t="s">
        <v>32</v>
      </c>
      <c r="AX332" s="13" t="s">
        <v>71</v>
      </c>
      <c r="AY332" s="242" t="s">
        <v>141</v>
      </c>
    </row>
    <row r="333" s="13" customFormat="1">
      <c r="A333" s="13"/>
      <c r="B333" s="232"/>
      <c r="C333" s="233"/>
      <c r="D333" s="227" t="s">
        <v>151</v>
      </c>
      <c r="E333" s="234" t="s">
        <v>19</v>
      </c>
      <c r="F333" s="235" t="s">
        <v>449</v>
      </c>
      <c r="G333" s="233"/>
      <c r="H333" s="236">
        <v>0.80400000000000005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151</v>
      </c>
      <c r="AU333" s="242" t="s">
        <v>80</v>
      </c>
      <c r="AV333" s="13" t="s">
        <v>80</v>
      </c>
      <c r="AW333" s="13" t="s">
        <v>32</v>
      </c>
      <c r="AX333" s="13" t="s">
        <v>71</v>
      </c>
      <c r="AY333" s="242" t="s">
        <v>141</v>
      </c>
    </row>
    <row r="334" s="13" customFormat="1">
      <c r="A334" s="13"/>
      <c r="B334" s="232"/>
      <c r="C334" s="233"/>
      <c r="D334" s="227" t="s">
        <v>151</v>
      </c>
      <c r="E334" s="234" t="s">
        <v>19</v>
      </c>
      <c r="F334" s="235" t="s">
        <v>450</v>
      </c>
      <c r="G334" s="233"/>
      <c r="H334" s="236">
        <v>1.073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151</v>
      </c>
      <c r="AU334" s="242" t="s">
        <v>80</v>
      </c>
      <c r="AV334" s="13" t="s">
        <v>80</v>
      </c>
      <c r="AW334" s="13" t="s">
        <v>32</v>
      </c>
      <c r="AX334" s="13" t="s">
        <v>71</v>
      </c>
      <c r="AY334" s="242" t="s">
        <v>141</v>
      </c>
    </row>
    <row r="335" s="13" customFormat="1">
      <c r="A335" s="13"/>
      <c r="B335" s="232"/>
      <c r="C335" s="233"/>
      <c r="D335" s="227" t="s">
        <v>151</v>
      </c>
      <c r="E335" s="234" t="s">
        <v>19</v>
      </c>
      <c r="F335" s="235" t="s">
        <v>451</v>
      </c>
      <c r="G335" s="233"/>
      <c r="H335" s="236">
        <v>1.0800000000000001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151</v>
      </c>
      <c r="AU335" s="242" t="s">
        <v>80</v>
      </c>
      <c r="AV335" s="13" t="s">
        <v>80</v>
      </c>
      <c r="AW335" s="13" t="s">
        <v>32</v>
      </c>
      <c r="AX335" s="13" t="s">
        <v>71</v>
      </c>
      <c r="AY335" s="242" t="s">
        <v>141</v>
      </c>
    </row>
    <row r="336" s="15" customFormat="1">
      <c r="A336" s="15"/>
      <c r="B336" s="254"/>
      <c r="C336" s="255"/>
      <c r="D336" s="227" t="s">
        <v>151</v>
      </c>
      <c r="E336" s="256" t="s">
        <v>19</v>
      </c>
      <c r="F336" s="257" t="s">
        <v>212</v>
      </c>
      <c r="G336" s="255"/>
      <c r="H336" s="258">
        <v>3.3410000000000002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4" t="s">
        <v>151</v>
      </c>
      <c r="AU336" s="264" t="s">
        <v>80</v>
      </c>
      <c r="AV336" s="15" t="s">
        <v>162</v>
      </c>
      <c r="AW336" s="15" t="s">
        <v>32</v>
      </c>
      <c r="AX336" s="15" t="s">
        <v>71</v>
      </c>
      <c r="AY336" s="264" t="s">
        <v>141</v>
      </c>
    </row>
    <row r="337" s="14" customFormat="1">
      <c r="A337" s="14"/>
      <c r="B337" s="243"/>
      <c r="C337" s="244"/>
      <c r="D337" s="227" t="s">
        <v>151</v>
      </c>
      <c r="E337" s="245" t="s">
        <v>19</v>
      </c>
      <c r="F337" s="246" t="s">
        <v>155</v>
      </c>
      <c r="G337" s="244"/>
      <c r="H337" s="247">
        <v>245.38500000000002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151</v>
      </c>
      <c r="AU337" s="253" t="s">
        <v>80</v>
      </c>
      <c r="AV337" s="14" t="s">
        <v>148</v>
      </c>
      <c r="AW337" s="14" t="s">
        <v>32</v>
      </c>
      <c r="AX337" s="14" t="s">
        <v>78</v>
      </c>
      <c r="AY337" s="253" t="s">
        <v>141</v>
      </c>
    </row>
    <row r="338" s="2" customFormat="1">
      <c r="A338" s="40"/>
      <c r="B338" s="41"/>
      <c r="C338" s="214" t="s">
        <v>452</v>
      </c>
      <c r="D338" s="214" t="s">
        <v>143</v>
      </c>
      <c r="E338" s="215" t="s">
        <v>453</v>
      </c>
      <c r="F338" s="216" t="s">
        <v>454</v>
      </c>
      <c r="G338" s="217" t="s">
        <v>222</v>
      </c>
      <c r="H338" s="218">
        <v>1293.7449999999999</v>
      </c>
      <c r="I338" s="219"/>
      <c r="J338" s="220">
        <f>ROUND(I338*H338,2)</f>
        <v>0</v>
      </c>
      <c r="K338" s="216" t="s">
        <v>147</v>
      </c>
      <c r="L338" s="46"/>
      <c r="M338" s="221" t="s">
        <v>19</v>
      </c>
      <c r="N338" s="222" t="s">
        <v>42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148</v>
      </c>
      <c r="AT338" s="225" t="s">
        <v>143</v>
      </c>
      <c r="AU338" s="225" t="s">
        <v>80</v>
      </c>
      <c r="AY338" s="19" t="s">
        <v>141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78</v>
      </c>
      <c r="BK338" s="226">
        <f>ROUND(I338*H338,2)</f>
        <v>0</v>
      </c>
      <c r="BL338" s="19" t="s">
        <v>148</v>
      </c>
      <c r="BM338" s="225" t="s">
        <v>455</v>
      </c>
    </row>
    <row r="339" s="2" customFormat="1">
      <c r="A339" s="40"/>
      <c r="B339" s="41"/>
      <c r="C339" s="42"/>
      <c r="D339" s="227" t="s">
        <v>150</v>
      </c>
      <c r="E339" s="42"/>
      <c r="F339" s="228" t="s">
        <v>454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150</v>
      </c>
      <c r="AU339" s="19" t="s">
        <v>80</v>
      </c>
    </row>
    <row r="340" s="13" customFormat="1">
      <c r="A340" s="13"/>
      <c r="B340" s="232"/>
      <c r="C340" s="233"/>
      <c r="D340" s="227" t="s">
        <v>151</v>
      </c>
      <c r="E340" s="234" t="s">
        <v>19</v>
      </c>
      <c r="F340" s="235" t="s">
        <v>456</v>
      </c>
      <c r="G340" s="233"/>
      <c r="H340" s="236">
        <v>312.29000000000002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151</v>
      </c>
      <c r="AU340" s="242" t="s">
        <v>80</v>
      </c>
      <c r="AV340" s="13" t="s">
        <v>80</v>
      </c>
      <c r="AW340" s="13" t="s">
        <v>32</v>
      </c>
      <c r="AX340" s="13" t="s">
        <v>71</v>
      </c>
      <c r="AY340" s="242" t="s">
        <v>141</v>
      </c>
    </row>
    <row r="341" s="13" customFormat="1">
      <c r="A341" s="13"/>
      <c r="B341" s="232"/>
      <c r="C341" s="233"/>
      <c r="D341" s="227" t="s">
        <v>151</v>
      </c>
      <c r="E341" s="234" t="s">
        <v>19</v>
      </c>
      <c r="F341" s="235" t="s">
        <v>457</v>
      </c>
      <c r="G341" s="233"/>
      <c r="H341" s="236">
        <v>897.92999999999995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151</v>
      </c>
      <c r="AU341" s="242" t="s">
        <v>80</v>
      </c>
      <c r="AV341" s="13" t="s">
        <v>80</v>
      </c>
      <c r="AW341" s="13" t="s">
        <v>32</v>
      </c>
      <c r="AX341" s="13" t="s">
        <v>71</v>
      </c>
      <c r="AY341" s="242" t="s">
        <v>141</v>
      </c>
    </row>
    <row r="342" s="13" customFormat="1">
      <c r="A342" s="13"/>
      <c r="B342" s="232"/>
      <c r="C342" s="233"/>
      <c r="D342" s="227" t="s">
        <v>151</v>
      </c>
      <c r="E342" s="234" t="s">
        <v>19</v>
      </c>
      <c r="F342" s="235" t="s">
        <v>458</v>
      </c>
      <c r="G342" s="233"/>
      <c r="H342" s="236">
        <v>83.525000000000006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151</v>
      </c>
      <c r="AU342" s="242" t="s">
        <v>80</v>
      </c>
      <c r="AV342" s="13" t="s">
        <v>80</v>
      </c>
      <c r="AW342" s="13" t="s">
        <v>32</v>
      </c>
      <c r="AX342" s="13" t="s">
        <v>71</v>
      </c>
      <c r="AY342" s="242" t="s">
        <v>141</v>
      </c>
    </row>
    <row r="343" s="14" customFormat="1">
      <c r="A343" s="14"/>
      <c r="B343" s="243"/>
      <c r="C343" s="244"/>
      <c r="D343" s="227" t="s">
        <v>151</v>
      </c>
      <c r="E343" s="245" t="s">
        <v>19</v>
      </c>
      <c r="F343" s="246" t="s">
        <v>155</v>
      </c>
      <c r="G343" s="244"/>
      <c r="H343" s="247">
        <v>1293.7450000000001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151</v>
      </c>
      <c r="AU343" s="253" t="s">
        <v>80</v>
      </c>
      <c r="AV343" s="14" t="s">
        <v>148</v>
      </c>
      <c r="AW343" s="14" t="s">
        <v>32</v>
      </c>
      <c r="AX343" s="14" t="s">
        <v>78</v>
      </c>
      <c r="AY343" s="253" t="s">
        <v>141</v>
      </c>
    </row>
    <row r="344" s="2" customFormat="1">
      <c r="A344" s="40"/>
      <c r="B344" s="41"/>
      <c r="C344" s="214" t="s">
        <v>459</v>
      </c>
      <c r="D344" s="214" t="s">
        <v>143</v>
      </c>
      <c r="E344" s="215" t="s">
        <v>460</v>
      </c>
      <c r="F344" s="216" t="s">
        <v>461</v>
      </c>
      <c r="G344" s="217" t="s">
        <v>222</v>
      </c>
      <c r="H344" s="218">
        <v>62.457999999999998</v>
      </c>
      <c r="I344" s="219"/>
      <c r="J344" s="220">
        <f>ROUND(I344*H344,2)</f>
        <v>0</v>
      </c>
      <c r="K344" s="216" t="s">
        <v>147</v>
      </c>
      <c r="L344" s="46"/>
      <c r="M344" s="221" t="s">
        <v>19</v>
      </c>
      <c r="N344" s="222" t="s">
        <v>42</v>
      </c>
      <c r="O344" s="86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148</v>
      </c>
      <c r="AT344" s="225" t="s">
        <v>143</v>
      </c>
      <c r="AU344" s="225" t="s">
        <v>80</v>
      </c>
      <c r="AY344" s="19" t="s">
        <v>141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78</v>
      </c>
      <c r="BK344" s="226">
        <f>ROUND(I344*H344,2)</f>
        <v>0</v>
      </c>
      <c r="BL344" s="19" t="s">
        <v>148</v>
      </c>
      <c r="BM344" s="225" t="s">
        <v>462</v>
      </c>
    </row>
    <row r="345" s="2" customFormat="1">
      <c r="A345" s="40"/>
      <c r="B345" s="41"/>
      <c r="C345" s="42"/>
      <c r="D345" s="227" t="s">
        <v>150</v>
      </c>
      <c r="E345" s="42"/>
      <c r="F345" s="228" t="s">
        <v>461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150</v>
      </c>
      <c r="AU345" s="19" t="s">
        <v>80</v>
      </c>
    </row>
    <row r="346" s="13" customFormat="1">
      <c r="A346" s="13"/>
      <c r="B346" s="232"/>
      <c r="C346" s="233"/>
      <c r="D346" s="227" t="s">
        <v>151</v>
      </c>
      <c r="E346" s="234" t="s">
        <v>19</v>
      </c>
      <c r="F346" s="235" t="s">
        <v>463</v>
      </c>
      <c r="G346" s="233"/>
      <c r="H346" s="236">
        <v>62.457999999999998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151</v>
      </c>
      <c r="AU346" s="242" t="s">
        <v>80</v>
      </c>
      <c r="AV346" s="13" t="s">
        <v>80</v>
      </c>
      <c r="AW346" s="13" t="s">
        <v>32</v>
      </c>
      <c r="AX346" s="13" t="s">
        <v>78</v>
      </c>
      <c r="AY346" s="242" t="s">
        <v>141</v>
      </c>
    </row>
    <row r="347" s="2" customFormat="1">
      <c r="A347" s="40"/>
      <c r="B347" s="41"/>
      <c r="C347" s="214" t="s">
        <v>464</v>
      </c>
      <c r="D347" s="214" t="s">
        <v>143</v>
      </c>
      <c r="E347" s="215" t="s">
        <v>465</v>
      </c>
      <c r="F347" s="216" t="s">
        <v>221</v>
      </c>
      <c r="G347" s="217" t="s">
        <v>222</v>
      </c>
      <c r="H347" s="218">
        <v>179.58600000000001</v>
      </c>
      <c r="I347" s="219"/>
      <c r="J347" s="220">
        <f>ROUND(I347*H347,2)</f>
        <v>0</v>
      </c>
      <c r="K347" s="216" t="s">
        <v>147</v>
      </c>
      <c r="L347" s="46"/>
      <c r="M347" s="221" t="s">
        <v>19</v>
      </c>
      <c r="N347" s="222" t="s">
        <v>42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148</v>
      </c>
      <c r="AT347" s="225" t="s">
        <v>143</v>
      </c>
      <c r="AU347" s="225" t="s">
        <v>80</v>
      </c>
      <c r="AY347" s="19" t="s">
        <v>141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78</v>
      </c>
      <c r="BK347" s="226">
        <f>ROUND(I347*H347,2)</f>
        <v>0</v>
      </c>
      <c r="BL347" s="19" t="s">
        <v>148</v>
      </c>
      <c r="BM347" s="225" t="s">
        <v>466</v>
      </c>
    </row>
    <row r="348" s="2" customFormat="1">
      <c r="A348" s="40"/>
      <c r="B348" s="41"/>
      <c r="C348" s="42"/>
      <c r="D348" s="227" t="s">
        <v>150</v>
      </c>
      <c r="E348" s="42"/>
      <c r="F348" s="228" t="s">
        <v>221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150</v>
      </c>
      <c r="AU348" s="19" t="s">
        <v>80</v>
      </c>
    </row>
    <row r="349" s="13" customFormat="1">
      <c r="A349" s="13"/>
      <c r="B349" s="232"/>
      <c r="C349" s="233"/>
      <c r="D349" s="227" t="s">
        <v>151</v>
      </c>
      <c r="E349" s="234" t="s">
        <v>19</v>
      </c>
      <c r="F349" s="235" t="s">
        <v>467</v>
      </c>
      <c r="G349" s="233"/>
      <c r="H349" s="236">
        <v>179.58600000000001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151</v>
      </c>
      <c r="AU349" s="242" t="s">
        <v>80</v>
      </c>
      <c r="AV349" s="13" t="s">
        <v>80</v>
      </c>
      <c r="AW349" s="13" t="s">
        <v>32</v>
      </c>
      <c r="AX349" s="13" t="s">
        <v>78</v>
      </c>
      <c r="AY349" s="242" t="s">
        <v>141</v>
      </c>
    </row>
    <row r="350" s="2" customFormat="1">
      <c r="A350" s="40"/>
      <c r="B350" s="41"/>
      <c r="C350" s="214" t="s">
        <v>468</v>
      </c>
      <c r="D350" s="214" t="s">
        <v>143</v>
      </c>
      <c r="E350" s="215" t="s">
        <v>469</v>
      </c>
      <c r="F350" s="216" t="s">
        <v>470</v>
      </c>
      <c r="G350" s="217" t="s">
        <v>222</v>
      </c>
      <c r="H350" s="218">
        <v>3.3410000000000002</v>
      </c>
      <c r="I350" s="219"/>
      <c r="J350" s="220">
        <f>ROUND(I350*H350,2)</f>
        <v>0</v>
      </c>
      <c r="K350" s="216" t="s">
        <v>147</v>
      </c>
      <c r="L350" s="46"/>
      <c r="M350" s="221" t="s">
        <v>19</v>
      </c>
      <c r="N350" s="222" t="s">
        <v>42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148</v>
      </c>
      <c r="AT350" s="225" t="s">
        <v>143</v>
      </c>
      <c r="AU350" s="225" t="s">
        <v>80</v>
      </c>
      <c r="AY350" s="19" t="s">
        <v>141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78</v>
      </c>
      <c r="BK350" s="226">
        <f>ROUND(I350*H350,2)</f>
        <v>0</v>
      </c>
      <c r="BL350" s="19" t="s">
        <v>148</v>
      </c>
      <c r="BM350" s="225" t="s">
        <v>471</v>
      </c>
    </row>
    <row r="351" s="2" customFormat="1">
      <c r="A351" s="40"/>
      <c r="B351" s="41"/>
      <c r="C351" s="42"/>
      <c r="D351" s="227" t="s">
        <v>150</v>
      </c>
      <c r="E351" s="42"/>
      <c r="F351" s="228" t="s">
        <v>470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150</v>
      </c>
      <c r="AU351" s="19" t="s">
        <v>80</v>
      </c>
    </row>
    <row r="352" s="13" customFormat="1">
      <c r="A352" s="13"/>
      <c r="B352" s="232"/>
      <c r="C352" s="233"/>
      <c r="D352" s="227" t="s">
        <v>151</v>
      </c>
      <c r="E352" s="234" t="s">
        <v>19</v>
      </c>
      <c r="F352" s="235" t="s">
        <v>472</v>
      </c>
      <c r="G352" s="233"/>
      <c r="H352" s="236">
        <v>3.3410000000000002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151</v>
      </c>
      <c r="AU352" s="242" t="s">
        <v>80</v>
      </c>
      <c r="AV352" s="13" t="s">
        <v>80</v>
      </c>
      <c r="AW352" s="13" t="s">
        <v>32</v>
      </c>
      <c r="AX352" s="13" t="s">
        <v>78</v>
      </c>
      <c r="AY352" s="242" t="s">
        <v>141</v>
      </c>
    </row>
    <row r="353" s="12" customFormat="1" ht="22.8" customHeight="1">
      <c r="A353" s="12"/>
      <c r="B353" s="198"/>
      <c r="C353" s="199"/>
      <c r="D353" s="200" t="s">
        <v>70</v>
      </c>
      <c r="E353" s="212" t="s">
        <v>473</v>
      </c>
      <c r="F353" s="212" t="s">
        <v>474</v>
      </c>
      <c r="G353" s="199"/>
      <c r="H353" s="199"/>
      <c r="I353" s="202"/>
      <c r="J353" s="213">
        <f>BK353</f>
        <v>0</v>
      </c>
      <c r="K353" s="199"/>
      <c r="L353" s="204"/>
      <c r="M353" s="205"/>
      <c r="N353" s="206"/>
      <c r="O353" s="206"/>
      <c r="P353" s="207">
        <f>SUM(P354:P355)</f>
        <v>0</v>
      </c>
      <c r="Q353" s="206"/>
      <c r="R353" s="207">
        <f>SUM(R354:R355)</f>
        <v>0</v>
      </c>
      <c r="S353" s="206"/>
      <c r="T353" s="208">
        <f>SUM(T354:T355)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9" t="s">
        <v>78</v>
      </c>
      <c r="AT353" s="210" t="s">
        <v>70</v>
      </c>
      <c r="AU353" s="210" t="s">
        <v>78</v>
      </c>
      <c r="AY353" s="209" t="s">
        <v>141</v>
      </c>
      <c r="BK353" s="211">
        <f>SUM(BK354:BK355)</f>
        <v>0</v>
      </c>
    </row>
    <row r="354" s="2" customFormat="1">
      <c r="A354" s="40"/>
      <c r="B354" s="41"/>
      <c r="C354" s="214" t="s">
        <v>475</v>
      </c>
      <c r="D354" s="214" t="s">
        <v>143</v>
      </c>
      <c r="E354" s="215" t="s">
        <v>476</v>
      </c>
      <c r="F354" s="216" t="s">
        <v>477</v>
      </c>
      <c r="G354" s="217" t="s">
        <v>222</v>
      </c>
      <c r="H354" s="218">
        <v>901.55899999999997</v>
      </c>
      <c r="I354" s="219"/>
      <c r="J354" s="220">
        <f>ROUND(I354*H354,2)</f>
        <v>0</v>
      </c>
      <c r="K354" s="216" t="s">
        <v>147</v>
      </c>
      <c r="L354" s="46"/>
      <c r="M354" s="221" t="s">
        <v>19</v>
      </c>
      <c r="N354" s="222" t="s">
        <v>42</v>
      </c>
      <c r="O354" s="86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148</v>
      </c>
      <c r="AT354" s="225" t="s">
        <v>143</v>
      </c>
      <c r="AU354" s="225" t="s">
        <v>80</v>
      </c>
      <c r="AY354" s="19" t="s">
        <v>141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78</v>
      </c>
      <c r="BK354" s="226">
        <f>ROUND(I354*H354,2)</f>
        <v>0</v>
      </c>
      <c r="BL354" s="19" t="s">
        <v>148</v>
      </c>
      <c r="BM354" s="225" t="s">
        <v>478</v>
      </c>
    </row>
    <row r="355" s="2" customFormat="1">
      <c r="A355" s="40"/>
      <c r="B355" s="41"/>
      <c r="C355" s="42"/>
      <c r="D355" s="227" t="s">
        <v>150</v>
      </c>
      <c r="E355" s="42"/>
      <c r="F355" s="228" t="s">
        <v>477</v>
      </c>
      <c r="G355" s="42"/>
      <c r="H355" s="42"/>
      <c r="I355" s="229"/>
      <c r="J355" s="42"/>
      <c r="K355" s="42"/>
      <c r="L355" s="46"/>
      <c r="M355" s="286"/>
      <c r="N355" s="287"/>
      <c r="O355" s="288"/>
      <c r="P355" s="288"/>
      <c r="Q355" s="288"/>
      <c r="R355" s="288"/>
      <c r="S355" s="288"/>
      <c r="T355" s="289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150</v>
      </c>
      <c r="AU355" s="19" t="s">
        <v>80</v>
      </c>
    </row>
    <row r="356" s="2" customFormat="1" ht="6.96" customHeight="1">
      <c r="A356" s="40"/>
      <c r="B356" s="61"/>
      <c r="C356" s="62"/>
      <c r="D356" s="62"/>
      <c r="E356" s="62"/>
      <c r="F356" s="62"/>
      <c r="G356" s="62"/>
      <c r="H356" s="62"/>
      <c r="I356" s="62"/>
      <c r="J356" s="62"/>
      <c r="K356" s="62"/>
      <c r="L356" s="46"/>
      <c r="M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</row>
  </sheetData>
  <sheetProtection sheet="1" autoFilter="0" formatColumns="0" formatRows="0" objects="1" scenarios="1" spinCount="100000" saltValue="WIYy0xCfFj+jVq0HsCKDYyyKKbfE0CiU4QQIQug6rNVzPWFlVTvVZQztT2vWOfy5+9tHNC6/KvUcUX2NSmhTcw==" hashValue="t5Kx/PJ1KsyLiEPygT7nV/CdUrZvyxSqsHOSZ94JuWF24kFGBU7JIkaM9kzXRJPnBl5HA3eH5aovVYwLLs5+yA==" algorithmName="SHA-512" password="CC35"/>
  <autoFilter ref="C91:K35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Břeclav - ulice Bratislavská, cyklostezka, podélné stání a autobusový záliv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479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480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23. 6. 2021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27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34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ROUND((SUM(BE91:BE181)),  2)</f>
        <v>0</v>
      </c>
      <c r="G35" s="40"/>
      <c r="H35" s="40"/>
      <c r="I35" s="159">
        <v>0.20999999999999999</v>
      </c>
      <c r="J35" s="158">
        <f>ROUND(((SUM(BE91:BE181))*I35),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ROUND((SUM(BF91:BF181)),  2)</f>
        <v>0</v>
      </c>
      <c r="G36" s="40"/>
      <c r="H36" s="40"/>
      <c r="I36" s="159">
        <v>0.14999999999999999</v>
      </c>
      <c r="J36" s="158">
        <f>ROUND(((SUM(BF91:BF181))*I36),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ROUND((SUM(BG91:BG181)),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ROUND((SUM(BH91:BH181)),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ROUND((SUM(BI91:BI181)),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Břeclav - ulice Bratislavská, cyklostezka, podélné stání a autobusový záliv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479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 xml:space="preserve">SO 102 - Společný prostor pro chodce a cyklisty - neuznatelné náklady 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34" t="s">
        <v>23</v>
      </c>
      <c r="J56" s="74" t="str">
        <f>IF(J14="","",J14)</f>
        <v>23. 6. 2021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>ViaDesigne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120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121</v>
      </c>
      <c r="E66" s="184"/>
      <c r="F66" s="184"/>
      <c r="G66" s="184"/>
      <c r="H66" s="184"/>
      <c r="I66" s="184"/>
      <c r="J66" s="185">
        <f>J145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123</v>
      </c>
      <c r="E67" s="184"/>
      <c r="F67" s="184"/>
      <c r="G67" s="184"/>
      <c r="H67" s="184"/>
      <c r="I67" s="184"/>
      <c r="J67" s="185">
        <f>J146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124</v>
      </c>
      <c r="E68" s="184"/>
      <c r="F68" s="184"/>
      <c r="G68" s="184"/>
      <c r="H68" s="184"/>
      <c r="I68" s="184"/>
      <c r="J68" s="185">
        <f>J150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125</v>
      </c>
      <c r="E69" s="184"/>
      <c r="F69" s="184"/>
      <c r="G69" s="184"/>
      <c r="H69" s="184"/>
      <c r="I69" s="184"/>
      <c r="J69" s="185">
        <f>J179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Břeclav - ulice Bratislavská, cyklostezka, podélné stání a autobusový záliv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112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479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114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 xml:space="preserve">SO 102 - Společný prostor pro chodce a cyklisty - neuznatelné náklady 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Břeclav</v>
      </c>
      <c r="G85" s="42"/>
      <c r="H85" s="42"/>
      <c r="I85" s="34" t="s">
        <v>23</v>
      </c>
      <c r="J85" s="74" t="str">
        <f>IF(J14="","",J14)</f>
        <v>23. 6. 2021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 xml:space="preserve"> </v>
      </c>
      <c r="G87" s="42"/>
      <c r="H87" s="42"/>
      <c r="I87" s="34" t="s">
        <v>31</v>
      </c>
      <c r="J87" s="38" t="str">
        <f>E23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33</v>
      </c>
      <c r="J88" s="38" t="str">
        <f>E26</f>
        <v>ViaDesigne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127</v>
      </c>
      <c r="D90" s="190" t="s">
        <v>56</v>
      </c>
      <c r="E90" s="190" t="s">
        <v>52</v>
      </c>
      <c r="F90" s="190" t="s">
        <v>53</v>
      </c>
      <c r="G90" s="190" t="s">
        <v>128</v>
      </c>
      <c r="H90" s="190" t="s">
        <v>129</v>
      </c>
      <c r="I90" s="190" t="s">
        <v>130</v>
      </c>
      <c r="J90" s="190" t="s">
        <v>117</v>
      </c>
      <c r="K90" s="191" t="s">
        <v>131</v>
      </c>
      <c r="L90" s="192"/>
      <c r="M90" s="94" t="s">
        <v>19</v>
      </c>
      <c r="N90" s="95" t="s">
        <v>41</v>
      </c>
      <c r="O90" s="95" t="s">
        <v>132</v>
      </c>
      <c r="P90" s="95" t="s">
        <v>133</v>
      </c>
      <c r="Q90" s="95" t="s">
        <v>134</v>
      </c>
      <c r="R90" s="95" t="s">
        <v>135</v>
      </c>
      <c r="S90" s="95" t="s">
        <v>136</v>
      </c>
      <c r="T90" s="96" t="s">
        <v>137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138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</f>
        <v>0</v>
      </c>
      <c r="Q91" s="98"/>
      <c r="R91" s="195">
        <f>R92</f>
        <v>4.5913479999999991</v>
      </c>
      <c r="S91" s="98"/>
      <c r="T91" s="196">
        <f>T92</f>
        <v>18.939070000000001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70</v>
      </c>
      <c r="AU91" s="19" t="s">
        <v>118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70</v>
      </c>
      <c r="E92" s="201" t="s">
        <v>139</v>
      </c>
      <c r="F92" s="201" t="s">
        <v>140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P93+P145+P146+P150+P179</f>
        <v>0</v>
      </c>
      <c r="Q92" s="206"/>
      <c r="R92" s="207">
        <f>R93+R145+R146+R150+R179</f>
        <v>4.5913479999999991</v>
      </c>
      <c r="S92" s="206"/>
      <c r="T92" s="208">
        <f>T93+T145+T146+T150+T179</f>
        <v>18.939070000000001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78</v>
      </c>
      <c r="AT92" s="210" t="s">
        <v>70</v>
      </c>
      <c r="AU92" s="210" t="s">
        <v>71</v>
      </c>
      <c r="AY92" s="209" t="s">
        <v>141</v>
      </c>
      <c r="BK92" s="211">
        <f>BK93+BK145+BK146+BK150+BK179</f>
        <v>0</v>
      </c>
    </row>
    <row r="93" s="12" customFormat="1" ht="22.8" customHeight="1">
      <c r="A93" s="12"/>
      <c r="B93" s="198"/>
      <c r="C93" s="199"/>
      <c r="D93" s="200" t="s">
        <v>70</v>
      </c>
      <c r="E93" s="212" t="s">
        <v>78</v>
      </c>
      <c r="F93" s="212" t="s">
        <v>142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SUM(P94:P144)</f>
        <v>0</v>
      </c>
      <c r="Q93" s="206"/>
      <c r="R93" s="207">
        <f>SUM(R94:R144)</f>
        <v>4.5913479999999991</v>
      </c>
      <c r="S93" s="206"/>
      <c r="T93" s="208">
        <f>SUM(T94:T144)</f>
        <v>18.939070000000001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78</v>
      </c>
      <c r="AT93" s="210" t="s">
        <v>70</v>
      </c>
      <c r="AU93" s="210" t="s">
        <v>78</v>
      </c>
      <c r="AY93" s="209" t="s">
        <v>141</v>
      </c>
      <c r="BK93" s="211">
        <f>SUM(BK94:BK144)</f>
        <v>0</v>
      </c>
    </row>
    <row r="94" s="2" customFormat="1">
      <c r="A94" s="40"/>
      <c r="B94" s="41"/>
      <c r="C94" s="214" t="s">
        <v>78</v>
      </c>
      <c r="D94" s="214" t="s">
        <v>143</v>
      </c>
      <c r="E94" s="215" t="s">
        <v>144</v>
      </c>
      <c r="F94" s="216" t="s">
        <v>145</v>
      </c>
      <c r="G94" s="217" t="s">
        <v>146</v>
      </c>
      <c r="H94" s="218">
        <v>41.149999999999999</v>
      </c>
      <c r="I94" s="219"/>
      <c r="J94" s="220">
        <f>ROUND(I94*H94,2)</f>
        <v>0</v>
      </c>
      <c r="K94" s="216" t="s">
        <v>147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0.255</v>
      </c>
      <c r="T94" s="224">
        <f>S94*H94</f>
        <v>10.49325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148</v>
      </c>
      <c r="AT94" s="225" t="s">
        <v>143</v>
      </c>
      <c r="AU94" s="225" t="s">
        <v>80</v>
      </c>
      <c r="AY94" s="19" t="s">
        <v>141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148</v>
      </c>
      <c r="BM94" s="225" t="s">
        <v>481</v>
      </c>
    </row>
    <row r="95" s="2" customFormat="1">
      <c r="A95" s="40"/>
      <c r="B95" s="41"/>
      <c r="C95" s="42"/>
      <c r="D95" s="227" t="s">
        <v>150</v>
      </c>
      <c r="E95" s="42"/>
      <c r="F95" s="228" t="s">
        <v>145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150</v>
      </c>
      <c r="AU95" s="19" t="s">
        <v>80</v>
      </c>
    </row>
    <row r="96" s="13" customFormat="1">
      <c r="A96" s="13"/>
      <c r="B96" s="232"/>
      <c r="C96" s="233"/>
      <c r="D96" s="227" t="s">
        <v>151</v>
      </c>
      <c r="E96" s="234" t="s">
        <v>19</v>
      </c>
      <c r="F96" s="235" t="s">
        <v>482</v>
      </c>
      <c r="G96" s="233"/>
      <c r="H96" s="236">
        <v>41.149999999999999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151</v>
      </c>
      <c r="AU96" s="242" t="s">
        <v>80</v>
      </c>
      <c r="AV96" s="13" t="s">
        <v>80</v>
      </c>
      <c r="AW96" s="13" t="s">
        <v>32</v>
      </c>
      <c r="AX96" s="13" t="s">
        <v>78</v>
      </c>
      <c r="AY96" s="242" t="s">
        <v>141</v>
      </c>
    </row>
    <row r="97" s="2" customFormat="1">
      <c r="A97" s="40"/>
      <c r="B97" s="41"/>
      <c r="C97" s="214" t="s">
        <v>80</v>
      </c>
      <c r="D97" s="214" t="s">
        <v>143</v>
      </c>
      <c r="E97" s="215" t="s">
        <v>483</v>
      </c>
      <c r="F97" s="216" t="s">
        <v>484</v>
      </c>
      <c r="G97" s="217" t="s">
        <v>146</v>
      </c>
      <c r="H97" s="218">
        <v>41.149999999999999</v>
      </c>
      <c r="I97" s="219"/>
      <c r="J97" s="220">
        <f>ROUND(I97*H97,2)</f>
        <v>0</v>
      </c>
      <c r="K97" s="216" t="s">
        <v>147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0.17000000000000001</v>
      </c>
      <c r="T97" s="224">
        <f>S97*H97</f>
        <v>6.9954999999999998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148</v>
      </c>
      <c r="AT97" s="225" t="s">
        <v>143</v>
      </c>
      <c r="AU97" s="225" t="s">
        <v>80</v>
      </c>
      <c r="AY97" s="19" t="s">
        <v>141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78</v>
      </c>
      <c r="BK97" s="226">
        <f>ROUND(I97*H97,2)</f>
        <v>0</v>
      </c>
      <c r="BL97" s="19" t="s">
        <v>148</v>
      </c>
      <c r="BM97" s="225" t="s">
        <v>485</v>
      </c>
    </row>
    <row r="98" s="2" customFormat="1">
      <c r="A98" s="40"/>
      <c r="B98" s="41"/>
      <c r="C98" s="42"/>
      <c r="D98" s="227" t="s">
        <v>150</v>
      </c>
      <c r="E98" s="42"/>
      <c r="F98" s="228" t="s">
        <v>484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150</v>
      </c>
      <c r="AU98" s="19" t="s">
        <v>80</v>
      </c>
    </row>
    <row r="99" s="13" customFormat="1">
      <c r="A99" s="13"/>
      <c r="B99" s="232"/>
      <c r="C99" s="233"/>
      <c r="D99" s="227" t="s">
        <v>151</v>
      </c>
      <c r="E99" s="234" t="s">
        <v>19</v>
      </c>
      <c r="F99" s="235" t="s">
        <v>486</v>
      </c>
      <c r="G99" s="233"/>
      <c r="H99" s="236">
        <v>41.149999999999999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151</v>
      </c>
      <c r="AU99" s="242" t="s">
        <v>80</v>
      </c>
      <c r="AV99" s="13" t="s">
        <v>80</v>
      </c>
      <c r="AW99" s="13" t="s">
        <v>32</v>
      </c>
      <c r="AX99" s="13" t="s">
        <v>78</v>
      </c>
      <c r="AY99" s="242" t="s">
        <v>141</v>
      </c>
    </row>
    <row r="100" s="2" customFormat="1" ht="33" customHeight="1">
      <c r="A100" s="40"/>
      <c r="B100" s="41"/>
      <c r="C100" s="214" t="s">
        <v>162</v>
      </c>
      <c r="D100" s="214" t="s">
        <v>143</v>
      </c>
      <c r="E100" s="215" t="s">
        <v>163</v>
      </c>
      <c r="F100" s="216" t="s">
        <v>164</v>
      </c>
      <c r="G100" s="217" t="s">
        <v>146</v>
      </c>
      <c r="H100" s="218">
        <v>0.83999999999999997</v>
      </c>
      <c r="I100" s="219"/>
      <c r="J100" s="220">
        <f>ROUND(I100*H100,2)</f>
        <v>0</v>
      </c>
      <c r="K100" s="216" t="s">
        <v>147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0.098000000000000004</v>
      </c>
      <c r="T100" s="224">
        <f>S100*H100</f>
        <v>0.082320000000000004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148</v>
      </c>
      <c r="AT100" s="225" t="s">
        <v>143</v>
      </c>
      <c r="AU100" s="225" t="s">
        <v>80</v>
      </c>
      <c r="AY100" s="19" t="s">
        <v>141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78</v>
      </c>
      <c r="BK100" s="226">
        <f>ROUND(I100*H100,2)</f>
        <v>0</v>
      </c>
      <c r="BL100" s="19" t="s">
        <v>148</v>
      </c>
      <c r="BM100" s="225" t="s">
        <v>487</v>
      </c>
    </row>
    <row r="101" s="2" customFormat="1">
      <c r="A101" s="40"/>
      <c r="B101" s="41"/>
      <c r="C101" s="42"/>
      <c r="D101" s="227" t="s">
        <v>150</v>
      </c>
      <c r="E101" s="42"/>
      <c r="F101" s="228" t="s">
        <v>164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80</v>
      </c>
    </row>
    <row r="102" s="13" customFormat="1">
      <c r="A102" s="13"/>
      <c r="B102" s="232"/>
      <c r="C102" s="233"/>
      <c r="D102" s="227" t="s">
        <v>151</v>
      </c>
      <c r="E102" s="234" t="s">
        <v>19</v>
      </c>
      <c r="F102" s="235" t="s">
        <v>488</v>
      </c>
      <c r="G102" s="233"/>
      <c r="H102" s="236">
        <v>0.83999999999999997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151</v>
      </c>
      <c r="AU102" s="242" t="s">
        <v>80</v>
      </c>
      <c r="AV102" s="13" t="s">
        <v>80</v>
      </c>
      <c r="AW102" s="13" t="s">
        <v>32</v>
      </c>
      <c r="AX102" s="13" t="s">
        <v>78</v>
      </c>
      <c r="AY102" s="242" t="s">
        <v>141</v>
      </c>
    </row>
    <row r="103" s="2" customFormat="1">
      <c r="A103" s="40"/>
      <c r="B103" s="41"/>
      <c r="C103" s="214" t="s">
        <v>148</v>
      </c>
      <c r="D103" s="214" t="s">
        <v>143</v>
      </c>
      <c r="E103" s="215" t="s">
        <v>182</v>
      </c>
      <c r="F103" s="216" t="s">
        <v>183</v>
      </c>
      <c r="G103" s="217" t="s">
        <v>176</v>
      </c>
      <c r="H103" s="218">
        <v>34.200000000000003</v>
      </c>
      <c r="I103" s="219"/>
      <c r="J103" s="220">
        <f>ROUND(I103*H103,2)</f>
        <v>0</v>
      </c>
      <c r="K103" s="216" t="s">
        <v>147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0.040000000000000001</v>
      </c>
      <c r="T103" s="224">
        <f>S103*H103</f>
        <v>1.3680000000000001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148</v>
      </c>
      <c r="AT103" s="225" t="s">
        <v>143</v>
      </c>
      <c r="AU103" s="225" t="s">
        <v>80</v>
      </c>
      <c r="AY103" s="19" t="s">
        <v>141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78</v>
      </c>
      <c r="BK103" s="226">
        <f>ROUND(I103*H103,2)</f>
        <v>0</v>
      </c>
      <c r="BL103" s="19" t="s">
        <v>148</v>
      </c>
      <c r="BM103" s="225" t="s">
        <v>489</v>
      </c>
    </row>
    <row r="104" s="2" customFormat="1">
      <c r="A104" s="40"/>
      <c r="B104" s="41"/>
      <c r="C104" s="42"/>
      <c r="D104" s="227" t="s">
        <v>150</v>
      </c>
      <c r="E104" s="42"/>
      <c r="F104" s="228" t="s">
        <v>183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80</v>
      </c>
    </row>
    <row r="105" s="13" customFormat="1">
      <c r="A105" s="13"/>
      <c r="B105" s="232"/>
      <c r="C105" s="233"/>
      <c r="D105" s="227" t="s">
        <v>151</v>
      </c>
      <c r="E105" s="234" t="s">
        <v>19</v>
      </c>
      <c r="F105" s="235" t="s">
        <v>490</v>
      </c>
      <c r="G105" s="233"/>
      <c r="H105" s="236">
        <v>34.200000000000003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151</v>
      </c>
      <c r="AU105" s="242" t="s">
        <v>80</v>
      </c>
      <c r="AV105" s="13" t="s">
        <v>80</v>
      </c>
      <c r="AW105" s="13" t="s">
        <v>32</v>
      </c>
      <c r="AX105" s="13" t="s">
        <v>78</v>
      </c>
      <c r="AY105" s="242" t="s">
        <v>141</v>
      </c>
    </row>
    <row r="106" s="2" customFormat="1" ht="16.5" customHeight="1">
      <c r="A106" s="40"/>
      <c r="B106" s="41"/>
      <c r="C106" s="214" t="s">
        <v>173</v>
      </c>
      <c r="D106" s="214" t="s">
        <v>143</v>
      </c>
      <c r="E106" s="215" t="s">
        <v>491</v>
      </c>
      <c r="F106" s="216" t="s">
        <v>492</v>
      </c>
      <c r="G106" s="217" t="s">
        <v>190</v>
      </c>
      <c r="H106" s="218">
        <v>17.672999999999998</v>
      </c>
      <c r="I106" s="219"/>
      <c r="J106" s="220">
        <f>ROUND(I106*H106,2)</f>
        <v>0</v>
      </c>
      <c r="K106" s="216" t="s">
        <v>147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148</v>
      </c>
      <c r="AT106" s="225" t="s">
        <v>143</v>
      </c>
      <c r="AU106" s="225" t="s">
        <v>80</v>
      </c>
      <c r="AY106" s="19" t="s">
        <v>141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78</v>
      </c>
      <c r="BK106" s="226">
        <f>ROUND(I106*H106,2)</f>
        <v>0</v>
      </c>
      <c r="BL106" s="19" t="s">
        <v>148</v>
      </c>
      <c r="BM106" s="225" t="s">
        <v>493</v>
      </c>
    </row>
    <row r="107" s="2" customFormat="1">
      <c r="A107" s="40"/>
      <c r="B107" s="41"/>
      <c r="C107" s="42"/>
      <c r="D107" s="227" t="s">
        <v>150</v>
      </c>
      <c r="E107" s="42"/>
      <c r="F107" s="228" t="s">
        <v>492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80</v>
      </c>
    </row>
    <row r="108" s="13" customFormat="1">
      <c r="A108" s="13"/>
      <c r="B108" s="232"/>
      <c r="C108" s="233"/>
      <c r="D108" s="227" t="s">
        <v>151</v>
      </c>
      <c r="E108" s="234" t="s">
        <v>19</v>
      </c>
      <c r="F108" s="235" t="s">
        <v>494</v>
      </c>
      <c r="G108" s="233"/>
      <c r="H108" s="236">
        <v>1.115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151</v>
      </c>
      <c r="AU108" s="242" t="s">
        <v>80</v>
      </c>
      <c r="AV108" s="13" t="s">
        <v>80</v>
      </c>
      <c r="AW108" s="13" t="s">
        <v>32</v>
      </c>
      <c r="AX108" s="13" t="s">
        <v>71</v>
      </c>
      <c r="AY108" s="242" t="s">
        <v>141</v>
      </c>
    </row>
    <row r="109" s="13" customFormat="1">
      <c r="A109" s="13"/>
      <c r="B109" s="232"/>
      <c r="C109" s="233"/>
      <c r="D109" s="227" t="s">
        <v>151</v>
      </c>
      <c r="E109" s="234" t="s">
        <v>19</v>
      </c>
      <c r="F109" s="235" t="s">
        <v>495</v>
      </c>
      <c r="G109" s="233"/>
      <c r="H109" s="236">
        <v>1.7210000000000001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151</v>
      </c>
      <c r="AU109" s="242" t="s">
        <v>80</v>
      </c>
      <c r="AV109" s="13" t="s">
        <v>80</v>
      </c>
      <c r="AW109" s="13" t="s">
        <v>32</v>
      </c>
      <c r="AX109" s="13" t="s">
        <v>71</v>
      </c>
      <c r="AY109" s="242" t="s">
        <v>141</v>
      </c>
    </row>
    <row r="110" s="13" customFormat="1">
      <c r="A110" s="13"/>
      <c r="B110" s="232"/>
      <c r="C110" s="233"/>
      <c r="D110" s="227" t="s">
        <v>151</v>
      </c>
      <c r="E110" s="234" t="s">
        <v>19</v>
      </c>
      <c r="F110" s="235" t="s">
        <v>496</v>
      </c>
      <c r="G110" s="233"/>
      <c r="H110" s="236">
        <v>14.837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151</v>
      </c>
      <c r="AU110" s="242" t="s">
        <v>80</v>
      </c>
      <c r="AV110" s="13" t="s">
        <v>80</v>
      </c>
      <c r="AW110" s="13" t="s">
        <v>32</v>
      </c>
      <c r="AX110" s="13" t="s">
        <v>71</v>
      </c>
      <c r="AY110" s="242" t="s">
        <v>141</v>
      </c>
    </row>
    <row r="111" s="14" customFormat="1">
      <c r="A111" s="14"/>
      <c r="B111" s="243"/>
      <c r="C111" s="244"/>
      <c r="D111" s="227" t="s">
        <v>151</v>
      </c>
      <c r="E111" s="245" t="s">
        <v>19</v>
      </c>
      <c r="F111" s="246" t="s">
        <v>155</v>
      </c>
      <c r="G111" s="244"/>
      <c r="H111" s="247">
        <v>17.673000000000002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151</v>
      </c>
      <c r="AU111" s="253" t="s">
        <v>80</v>
      </c>
      <c r="AV111" s="14" t="s">
        <v>148</v>
      </c>
      <c r="AW111" s="14" t="s">
        <v>32</v>
      </c>
      <c r="AX111" s="14" t="s">
        <v>78</v>
      </c>
      <c r="AY111" s="253" t="s">
        <v>141</v>
      </c>
    </row>
    <row r="112" s="2" customFormat="1">
      <c r="A112" s="40"/>
      <c r="B112" s="41"/>
      <c r="C112" s="214" t="s">
        <v>181</v>
      </c>
      <c r="D112" s="214" t="s">
        <v>143</v>
      </c>
      <c r="E112" s="215" t="s">
        <v>207</v>
      </c>
      <c r="F112" s="216" t="s">
        <v>208</v>
      </c>
      <c r="G112" s="217" t="s">
        <v>190</v>
      </c>
      <c r="H112" s="218">
        <v>17.672999999999998</v>
      </c>
      <c r="I112" s="219"/>
      <c r="J112" s="220">
        <f>ROUND(I112*H112,2)</f>
        <v>0</v>
      </c>
      <c r="K112" s="216" t="s">
        <v>147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148</v>
      </c>
      <c r="AT112" s="225" t="s">
        <v>143</v>
      </c>
      <c r="AU112" s="225" t="s">
        <v>80</v>
      </c>
      <c r="AY112" s="19" t="s">
        <v>141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78</v>
      </c>
      <c r="BK112" s="226">
        <f>ROUND(I112*H112,2)</f>
        <v>0</v>
      </c>
      <c r="BL112" s="19" t="s">
        <v>148</v>
      </c>
      <c r="BM112" s="225" t="s">
        <v>497</v>
      </c>
    </row>
    <row r="113" s="2" customFormat="1">
      <c r="A113" s="40"/>
      <c r="B113" s="41"/>
      <c r="C113" s="42"/>
      <c r="D113" s="227" t="s">
        <v>150</v>
      </c>
      <c r="E113" s="42"/>
      <c r="F113" s="228" t="s">
        <v>208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150</v>
      </c>
      <c r="AU113" s="19" t="s">
        <v>80</v>
      </c>
    </row>
    <row r="114" s="13" customFormat="1">
      <c r="A114" s="13"/>
      <c r="B114" s="232"/>
      <c r="C114" s="233"/>
      <c r="D114" s="227" t="s">
        <v>151</v>
      </c>
      <c r="E114" s="234" t="s">
        <v>19</v>
      </c>
      <c r="F114" s="235" t="s">
        <v>498</v>
      </c>
      <c r="G114" s="233"/>
      <c r="H114" s="236">
        <v>17.672999999999998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151</v>
      </c>
      <c r="AU114" s="242" t="s">
        <v>80</v>
      </c>
      <c r="AV114" s="13" t="s">
        <v>80</v>
      </c>
      <c r="AW114" s="13" t="s">
        <v>32</v>
      </c>
      <c r="AX114" s="13" t="s">
        <v>78</v>
      </c>
      <c r="AY114" s="242" t="s">
        <v>141</v>
      </c>
    </row>
    <row r="115" s="2" customFormat="1">
      <c r="A115" s="40"/>
      <c r="B115" s="41"/>
      <c r="C115" s="214" t="s">
        <v>187</v>
      </c>
      <c r="D115" s="214" t="s">
        <v>143</v>
      </c>
      <c r="E115" s="215" t="s">
        <v>215</v>
      </c>
      <c r="F115" s="216" t="s">
        <v>216</v>
      </c>
      <c r="G115" s="217" t="s">
        <v>190</v>
      </c>
      <c r="H115" s="218">
        <v>17.672999999999998</v>
      </c>
      <c r="I115" s="219"/>
      <c r="J115" s="220">
        <f>ROUND(I115*H115,2)</f>
        <v>0</v>
      </c>
      <c r="K115" s="216" t="s">
        <v>147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148</v>
      </c>
      <c r="AT115" s="225" t="s">
        <v>143</v>
      </c>
      <c r="AU115" s="225" t="s">
        <v>80</v>
      </c>
      <c r="AY115" s="19" t="s">
        <v>141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78</v>
      </c>
      <c r="BK115" s="226">
        <f>ROUND(I115*H115,2)</f>
        <v>0</v>
      </c>
      <c r="BL115" s="19" t="s">
        <v>148</v>
      </c>
      <c r="BM115" s="225" t="s">
        <v>499</v>
      </c>
    </row>
    <row r="116" s="2" customFormat="1">
      <c r="A116" s="40"/>
      <c r="B116" s="41"/>
      <c r="C116" s="42"/>
      <c r="D116" s="227" t="s">
        <v>150</v>
      </c>
      <c r="E116" s="42"/>
      <c r="F116" s="228" t="s">
        <v>216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150</v>
      </c>
      <c r="AU116" s="19" t="s">
        <v>80</v>
      </c>
    </row>
    <row r="117" s="13" customFormat="1">
      <c r="A117" s="13"/>
      <c r="B117" s="232"/>
      <c r="C117" s="233"/>
      <c r="D117" s="227" t="s">
        <v>151</v>
      </c>
      <c r="E117" s="234" t="s">
        <v>19</v>
      </c>
      <c r="F117" s="235" t="s">
        <v>498</v>
      </c>
      <c r="G117" s="233"/>
      <c r="H117" s="236">
        <v>17.672999999999998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151</v>
      </c>
      <c r="AU117" s="242" t="s">
        <v>80</v>
      </c>
      <c r="AV117" s="13" t="s">
        <v>80</v>
      </c>
      <c r="AW117" s="13" t="s">
        <v>32</v>
      </c>
      <c r="AX117" s="13" t="s">
        <v>78</v>
      </c>
      <c r="AY117" s="242" t="s">
        <v>141</v>
      </c>
    </row>
    <row r="118" s="2" customFormat="1">
      <c r="A118" s="40"/>
      <c r="B118" s="41"/>
      <c r="C118" s="214" t="s">
        <v>198</v>
      </c>
      <c r="D118" s="214" t="s">
        <v>143</v>
      </c>
      <c r="E118" s="215" t="s">
        <v>220</v>
      </c>
      <c r="F118" s="216" t="s">
        <v>221</v>
      </c>
      <c r="G118" s="217" t="s">
        <v>222</v>
      </c>
      <c r="H118" s="218">
        <v>31.811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148</v>
      </c>
      <c r="AT118" s="225" t="s">
        <v>143</v>
      </c>
      <c r="AU118" s="225" t="s">
        <v>80</v>
      </c>
      <c r="AY118" s="19" t="s">
        <v>141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78</v>
      </c>
      <c r="BK118" s="226">
        <f>ROUND(I118*H118,2)</f>
        <v>0</v>
      </c>
      <c r="BL118" s="19" t="s">
        <v>148</v>
      </c>
      <c r="BM118" s="225" t="s">
        <v>500</v>
      </c>
    </row>
    <row r="119" s="2" customFormat="1">
      <c r="A119" s="40"/>
      <c r="B119" s="41"/>
      <c r="C119" s="42"/>
      <c r="D119" s="227" t="s">
        <v>150</v>
      </c>
      <c r="E119" s="42"/>
      <c r="F119" s="228" t="s">
        <v>221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80</v>
      </c>
    </row>
    <row r="120" s="13" customFormat="1">
      <c r="A120" s="13"/>
      <c r="B120" s="232"/>
      <c r="C120" s="233"/>
      <c r="D120" s="227" t="s">
        <v>151</v>
      </c>
      <c r="E120" s="234" t="s">
        <v>19</v>
      </c>
      <c r="F120" s="235" t="s">
        <v>501</v>
      </c>
      <c r="G120" s="233"/>
      <c r="H120" s="236">
        <v>31.811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151</v>
      </c>
      <c r="AU120" s="242" t="s">
        <v>80</v>
      </c>
      <c r="AV120" s="13" t="s">
        <v>80</v>
      </c>
      <c r="AW120" s="13" t="s">
        <v>32</v>
      </c>
      <c r="AX120" s="13" t="s">
        <v>78</v>
      </c>
      <c r="AY120" s="242" t="s">
        <v>141</v>
      </c>
    </row>
    <row r="121" s="2" customFormat="1">
      <c r="A121" s="40"/>
      <c r="B121" s="41"/>
      <c r="C121" s="214" t="s">
        <v>206</v>
      </c>
      <c r="D121" s="214" t="s">
        <v>143</v>
      </c>
      <c r="E121" s="215" t="s">
        <v>502</v>
      </c>
      <c r="F121" s="216" t="s">
        <v>503</v>
      </c>
      <c r="G121" s="217" t="s">
        <v>146</v>
      </c>
      <c r="H121" s="218">
        <v>218.227</v>
      </c>
      <c r="I121" s="219"/>
      <c r="J121" s="220">
        <f>ROUND(I121*H121,2)</f>
        <v>0</v>
      </c>
      <c r="K121" s="216" t="s">
        <v>147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148</v>
      </c>
      <c r="AT121" s="225" t="s">
        <v>143</v>
      </c>
      <c r="AU121" s="225" t="s">
        <v>80</v>
      </c>
      <c r="AY121" s="19" t="s">
        <v>141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78</v>
      </c>
      <c r="BK121" s="226">
        <f>ROUND(I121*H121,2)</f>
        <v>0</v>
      </c>
      <c r="BL121" s="19" t="s">
        <v>148</v>
      </c>
      <c r="BM121" s="225" t="s">
        <v>504</v>
      </c>
    </row>
    <row r="122" s="2" customFormat="1">
      <c r="A122" s="40"/>
      <c r="B122" s="41"/>
      <c r="C122" s="42"/>
      <c r="D122" s="227" t="s">
        <v>150</v>
      </c>
      <c r="E122" s="42"/>
      <c r="F122" s="228" t="s">
        <v>503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150</v>
      </c>
      <c r="AU122" s="19" t="s">
        <v>80</v>
      </c>
    </row>
    <row r="123" s="13" customFormat="1">
      <c r="A123" s="13"/>
      <c r="B123" s="232"/>
      <c r="C123" s="233"/>
      <c r="D123" s="227" t="s">
        <v>151</v>
      </c>
      <c r="E123" s="234" t="s">
        <v>19</v>
      </c>
      <c r="F123" s="235" t="s">
        <v>505</v>
      </c>
      <c r="G123" s="233"/>
      <c r="H123" s="236">
        <v>11.15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151</v>
      </c>
      <c r="AU123" s="242" t="s">
        <v>80</v>
      </c>
      <c r="AV123" s="13" t="s">
        <v>80</v>
      </c>
      <c r="AW123" s="13" t="s">
        <v>32</v>
      </c>
      <c r="AX123" s="13" t="s">
        <v>71</v>
      </c>
      <c r="AY123" s="242" t="s">
        <v>141</v>
      </c>
    </row>
    <row r="124" s="13" customFormat="1">
      <c r="A124" s="13"/>
      <c r="B124" s="232"/>
      <c r="C124" s="233"/>
      <c r="D124" s="227" t="s">
        <v>151</v>
      </c>
      <c r="E124" s="234" t="s">
        <v>19</v>
      </c>
      <c r="F124" s="235" t="s">
        <v>506</v>
      </c>
      <c r="G124" s="233"/>
      <c r="H124" s="236">
        <v>17.210000000000001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151</v>
      </c>
      <c r="AU124" s="242" t="s">
        <v>80</v>
      </c>
      <c r="AV124" s="13" t="s">
        <v>80</v>
      </c>
      <c r="AW124" s="13" t="s">
        <v>32</v>
      </c>
      <c r="AX124" s="13" t="s">
        <v>71</v>
      </c>
      <c r="AY124" s="242" t="s">
        <v>141</v>
      </c>
    </row>
    <row r="125" s="13" customFormat="1">
      <c r="A125" s="13"/>
      <c r="B125" s="232"/>
      <c r="C125" s="233"/>
      <c r="D125" s="227" t="s">
        <v>151</v>
      </c>
      <c r="E125" s="234" t="s">
        <v>19</v>
      </c>
      <c r="F125" s="235" t="s">
        <v>507</v>
      </c>
      <c r="G125" s="233"/>
      <c r="H125" s="236">
        <v>189.86699999999999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151</v>
      </c>
      <c r="AU125" s="242" t="s">
        <v>80</v>
      </c>
      <c r="AV125" s="13" t="s">
        <v>80</v>
      </c>
      <c r="AW125" s="13" t="s">
        <v>32</v>
      </c>
      <c r="AX125" s="13" t="s">
        <v>71</v>
      </c>
      <c r="AY125" s="242" t="s">
        <v>141</v>
      </c>
    </row>
    <row r="126" s="14" customFormat="1">
      <c r="A126" s="14"/>
      <c r="B126" s="243"/>
      <c r="C126" s="244"/>
      <c r="D126" s="227" t="s">
        <v>151</v>
      </c>
      <c r="E126" s="245" t="s">
        <v>19</v>
      </c>
      <c r="F126" s="246" t="s">
        <v>155</v>
      </c>
      <c r="G126" s="244"/>
      <c r="H126" s="247">
        <v>218.22699999999998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151</v>
      </c>
      <c r="AU126" s="253" t="s">
        <v>80</v>
      </c>
      <c r="AV126" s="14" t="s">
        <v>148</v>
      </c>
      <c r="AW126" s="14" t="s">
        <v>32</v>
      </c>
      <c r="AX126" s="14" t="s">
        <v>78</v>
      </c>
      <c r="AY126" s="253" t="s">
        <v>141</v>
      </c>
    </row>
    <row r="127" s="2" customFormat="1">
      <c r="A127" s="40"/>
      <c r="B127" s="41"/>
      <c r="C127" s="214" t="s">
        <v>214</v>
      </c>
      <c r="D127" s="214" t="s">
        <v>143</v>
      </c>
      <c r="E127" s="215" t="s">
        <v>508</v>
      </c>
      <c r="F127" s="216" t="s">
        <v>509</v>
      </c>
      <c r="G127" s="217" t="s">
        <v>146</v>
      </c>
      <c r="H127" s="218">
        <v>218.227</v>
      </c>
      <c r="I127" s="219"/>
      <c r="J127" s="220">
        <f>ROUND(I127*H127,2)</f>
        <v>0</v>
      </c>
      <c r="K127" s="216" t="s">
        <v>147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148</v>
      </c>
      <c r="AT127" s="225" t="s">
        <v>143</v>
      </c>
      <c r="AU127" s="225" t="s">
        <v>80</v>
      </c>
      <c r="AY127" s="19" t="s">
        <v>141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148</v>
      </c>
      <c r="BM127" s="225" t="s">
        <v>510</v>
      </c>
    </row>
    <row r="128" s="2" customFormat="1">
      <c r="A128" s="40"/>
      <c r="B128" s="41"/>
      <c r="C128" s="42"/>
      <c r="D128" s="227" t="s">
        <v>150</v>
      </c>
      <c r="E128" s="42"/>
      <c r="F128" s="228" t="s">
        <v>509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150</v>
      </c>
      <c r="AU128" s="19" t="s">
        <v>80</v>
      </c>
    </row>
    <row r="129" s="13" customFormat="1">
      <c r="A129" s="13"/>
      <c r="B129" s="232"/>
      <c r="C129" s="233"/>
      <c r="D129" s="227" t="s">
        <v>151</v>
      </c>
      <c r="E129" s="234" t="s">
        <v>19</v>
      </c>
      <c r="F129" s="235" t="s">
        <v>511</v>
      </c>
      <c r="G129" s="233"/>
      <c r="H129" s="236">
        <v>11.15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151</v>
      </c>
      <c r="AU129" s="242" t="s">
        <v>80</v>
      </c>
      <c r="AV129" s="13" t="s">
        <v>80</v>
      </c>
      <c r="AW129" s="13" t="s">
        <v>32</v>
      </c>
      <c r="AX129" s="13" t="s">
        <v>71</v>
      </c>
      <c r="AY129" s="242" t="s">
        <v>141</v>
      </c>
    </row>
    <row r="130" s="13" customFormat="1">
      <c r="A130" s="13"/>
      <c r="B130" s="232"/>
      <c r="C130" s="233"/>
      <c r="D130" s="227" t="s">
        <v>151</v>
      </c>
      <c r="E130" s="234" t="s">
        <v>19</v>
      </c>
      <c r="F130" s="235" t="s">
        <v>506</v>
      </c>
      <c r="G130" s="233"/>
      <c r="H130" s="236">
        <v>17.210000000000001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151</v>
      </c>
      <c r="AU130" s="242" t="s">
        <v>80</v>
      </c>
      <c r="AV130" s="13" t="s">
        <v>80</v>
      </c>
      <c r="AW130" s="13" t="s">
        <v>32</v>
      </c>
      <c r="AX130" s="13" t="s">
        <v>71</v>
      </c>
      <c r="AY130" s="242" t="s">
        <v>141</v>
      </c>
    </row>
    <row r="131" s="13" customFormat="1">
      <c r="A131" s="13"/>
      <c r="B131" s="232"/>
      <c r="C131" s="233"/>
      <c r="D131" s="227" t="s">
        <v>151</v>
      </c>
      <c r="E131" s="234" t="s">
        <v>19</v>
      </c>
      <c r="F131" s="235" t="s">
        <v>507</v>
      </c>
      <c r="G131" s="233"/>
      <c r="H131" s="236">
        <v>189.86699999999999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151</v>
      </c>
      <c r="AU131" s="242" t="s">
        <v>80</v>
      </c>
      <c r="AV131" s="13" t="s">
        <v>80</v>
      </c>
      <c r="AW131" s="13" t="s">
        <v>32</v>
      </c>
      <c r="AX131" s="13" t="s">
        <v>71</v>
      </c>
      <c r="AY131" s="242" t="s">
        <v>141</v>
      </c>
    </row>
    <row r="132" s="14" customFormat="1">
      <c r="A132" s="14"/>
      <c r="B132" s="243"/>
      <c r="C132" s="244"/>
      <c r="D132" s="227" t="s">
        <v>151</v>
      </c>
      <c r="E132" s="245" t="s">
        <v>19</v>
      </c>
      <c r="F132" s="246" t="s">
        <v>155</v>
      </c>
      <c r="G132" s="244"/>
      <c r="H132" s="247">
        <v>218.22699999999998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151</v>
      </c>
      <c r="AU132" s="253" t="s">
        <v>80</v>
      </c>
      <c r="AV132" s="14" t="s">
        <v>148</v>
      </c>
      <c r="AW132" s="14" t="s">
        <v>32</v>
      </c>
      <c r="AX132" s="14" t="s">
        <v>78</v>
      </c>
      <c r="AY132" s="253" t="s">
        <v>141</v>
      </c>
    </row>
    <row r="133" s="2" customFormat="1" ht="16.5" customHeight="1">
      <c r="A133" s="40"/>
      <c r="B133" s="41"/>
      <c r="C133" s="266" t="s">
        <v>219</v>
      </c>
      <c r="D133" s="266" t="s">
        <v>277</v>
      </c>
      <c r="E133" s="267" t="s">
        <v>512</v>
      </c>
      <c r="F133" s="268" t="s">
        <v>513</v>
      </c>
      <c r="G133" s="269" t="s">
        <v>514</v>
      </c>
      <c r="H133" s="270">
        <v>8.7279999999999998</v>
      </c>
      <c r="I133" s="271"/>
      <c r="J133" s="272">
        <f>ROUND(I133*H133,2)</f>
        <v>0</v>
      </c>
      <c r="K133" s="268" t="s">
        <v>147</v>
      </c>
      <c r="L133" s="273"/>
      <c r="M133" s="274" t="s">
        <v>19</v>
      </c>
      <c r="N133" s="275" t="s">
        <v>42</v>
      </c>
      <c r="O133" s="86"/>
      <c r="P133" s="223">
        <f>O133*H133</f>
        <v>0</v>
      </c>
      <c r="Q133" s="223">
        <v>0.001</v>
      </c>
      <c r="R133" s="223">
        <f>Q133*H133</f>
        <v>0.0087279999999999996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198</v>
      </c>
      <c r="AT133" s="225" t="s">
        <v>277</v>
      </c>
      <c r="AU133" s="225" t="s">
        <v>80</v>
      </c>
      <c r="AY133" s="19" t="s">
        <v>141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78</v>
      </c>
      <c r="BK133" s="226">
        <f>ROUND(I133*H133,2)</f>
        <v>0</v>
      </c>
      <c r="BL133" s="19" t="s">
        <v>148</v>
      </c>
      <c r="BM133" s="225" t="s">
        <v>515</v>
      </c>
    </row>
    <row r="134" s="2" customFormat="1">
      <c r="A134" s="40"/>
      <c r="B134" s="41"/>
      <c r="C134" s="42"/>
      <c r="D134" s="227" t="s">
        <v>150</v>
      </c>
      <c r="E134" s="42"/>
      <c r="F134" s="228" t="s">
        <v>513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150</v>
      </c>
      <c r="AU134" s="19" t="s">
        <v>80</v>
      </c>
    </row>
    <row r="135" s="13" customFormat="1">
      <c r="A135" s="13"/>
      <c r="B135" s="232"/>
      <c r="C135" s="233"/>
      <c r="D135" s="227" t="s">
        <v>151</v>
      </c>
      <c r="E135" s="234" t="s">
        <v>19</v>
      </c>
      <c r="F135" s="235" t="s">
        <v>516</v>
      </c>
      <c r="G135" s="233"/>
      <c r="H135" s="236">
        <v>0.44600000000000001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151</v>
      </c>
      <c r="AU135" s="242" t="s">
        <v>80</v>
      </c>
      <c r="AV135" s="13" t="s">
        <v>80</v>
      </c>
      <c r="AW135" s="13" t="s">
        <v>32</v>
      </c>
      <c r="AX135" s="13" t="s">
        <v>71</v>
      </c>
      <c r="AY135" s="242" t="s">
        <v>141</v>
      </c>
    </row>
    <row r="136" s="13" customFormat="1">
      <c r="A136" s="13"/>
      <c r="B136" s="232"/>
      <c r="C136" s="233"/>
      <c r="D136" s="227" t="s">
        <v>151</v>
      </c>
      <c r="E136" s="234" t="s">
        <v>19</v>
      </c>
      <c r="F136" s="235" t="s">
        <v>517</v>
      </c>
      <c r="G136" s="233"/>
      <c r="H136" s="236">
        <v>0.68799999999999994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151</v>
      </c>
      <c r="AU136" s="242" t="s">
        <v>80</v>
      </c>
      <c r="AV136" s="13" t="s">
        <v>80</v>
      </c>
      <c r="AW136" s="13" t="s">
        <v>32</v>
      </c>
      <c r="AX136" s="13" t="s">
        <v>71</v>
      </c>
      <c r="AY136" s="242" t="s">
        <v>141</v>
      </c>
    </row>
    <row r="137" s="13" customFormat="1">
      <c r="A137" s="13"/>
      <c r="B137" s="232"/>
      <c r="C137" s="233"/>
      <c r="D137" s="227" t="s">
        <v>151</v>
      </c>
      <c r="E137" s="234" t="s">
        <v>19</v>
      </c>
      <c r="F137" s="235" t="s">
        <v>518</v>
      </c>
      <c r="G137" s="233"/>
      <c r="H137" s="236">
        <v>7.5940000000000003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151</v>
      </c>
      <c r="AU137" s="242" t="s">
        <v>80</v>
      </c>
      <c r="AV137" s="13" t="s">
        <v>80</v>
      </c>
      <c r="AW137" s="13" t="s">
        <v>32</v>
      </c>
      <c r="AX137" s="13" t="s">
        <v>71</v>
      </c>
      <c r="AY137" s="242" t="s">
        <v>141</v>
      </c>
    </row>
    <row r="138" s="14" customFormat="1">
      <c r="A138" s="14"/>
      <c r="B138" s="243"/>
      <c r="C138" s="244"/>
      <c r="D138" s="227" t="s">
        <v>151</v>
      </c>
      <c r="E138" s="245" t="s">
        <v>19</v>
      </c>
      <c r="F138" s="246" t="s">
        <v>155</v>
      </c>
      <c r="G138" s="244"/>
      <c r="H138" s="247">
        <v>8.7279999999999998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151</v>
      </c>
      <c r="AU138" s="253" t="s">
        <v>80</v>
      </c>
      <c r="AV138" s="14" t="s">
        <v>148</v>
      </c>
      <c r="AW138" s="14" t="s">
        <v>32</v>
      </c>
      <c r="AX138" s="14" t="s">
        <v>78</v>
      </c>
      <c r="AY138" s="253" t="s">
        <v>141</v>
      </c>
    </row>
    <row r="139" s="2" customFormat="1" ht="16.5" customHeight="1">
      <c r="A139" s="40"/>
      <c r="B139" s="41"/>
      <c r="C139" s="266" t="s">
        <v>225</v>
      </c>
      <c r="D139" s="266" t="s">
        <v>277</v>
      </c>
      <c r="E139" s="267" t="s">
        <v>519</v>
      </c>
      <c r="F139" s="268" t="s">
        <v>520</v>
      </c>
      <c r="G139" s="269" t="s">
        <v>190</v>
      </c>
      <c r="H139" s="270">
        <v>21.821999999999999</v>
      </c>
      <c r="I139" s="271"/>
      <c r="J139" s="272">
        <f>ROUND(I139*H139,2)</f>
        <v>0</v>
      </c>
      <c r="K139" s="268" t="s">
        <v>147</v>
      </c>
      <c r="L139" s="273"/>
      <c r="M139" s="274" t="s">
        <v>19</v>
      </c>
      <c r="N139" s="275" t="s">
        <v>42</v>
      </c>
      <c r="O139" s="86"/>
      <c r="P139" s="223">
        <f>O139*H139</f>
        <v>0</v>
      </c>
      <c r="Q139" s="223">
        <v>0.20999999999999999</v>
      </c>
      <c r="R139" s="223">
        <f>Q139*H139</f>
        <v>4.5826199999999995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198</v>
      </c>
      <c r="AT139" s="225" t="s">
        <v>277</v>
      </c>
      <c r="AU139" s="225" t="s">
        <v>80</v>
      </c>
      <c r="AY139" s="19" t="s">
        <v>141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78</v>
      </c>
      <c r="BK139" s="226">
        <f>ROUND(I139*H139,2)</f>
        <v>0</v>
      </c>
      <c r="BL139" s="19" t="s">
        <v>148</v>
      </c>
      <c r="BM139" s="225" t="s">
        <v>521</v>
      </c>
    </row>
    <row r="140" s="2" customFormat="1">
      <c r="A140" s="40"/>
      <c r="B140" s="41"/>
      <c r="C140" s="42"/>
      <c r="D140" s="227" t="s">
        <v>150</v>
      </c>
      <c r="E140" s="42"/>
      <c r="F140" s="228" t="s">
        <v>520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150</v>
      </c>
      <c r="AU140" s="19" t="s">
        <v>80</v>
      </c>
    </row>
    <row r="141" s="13" customFormat="1">
      <c r="A141" s="13"/>
      <c r="B141" s="232"/>
      <c r="C141" s="233"/>
      <c r="D141" s="227" t="s">
        <v>151</v>
      </c>
      <c r="E141" s="234" t="s">
        <v>19</v>
      </c>
      <c r="F141" s="235" t="s">
        <v>522</v>
      </c>
      <c r="G141" s="233"/>
      <c r="H141" s="236">
        <v>1.115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151</v>
      </c>
      <c r="AU141" s="242" t="s">
        <v>80</v>
      </c>
      <c r="AV141" s="13" t="s">
        <v>80</v>
      </c>
      <c r="AW141" s="13" t="s">
        <v>32</v>
      </c>
      <c r="AX141" s="13" t="s">
        <v>71</v>
      </c>
      <c r="AY141" s="242" t="s">
        <v>141</v>
      </c>
    </row>
    <row r="142" s="13" customFormat="1">
      <c r="A142" s="13"/>
      <c r="B142" s="232"/>
      <c r="C142" s="233"/>
      <c r="D142" s="227" t="s">
        <v>151</v>
      </c>
      <c r="E142" s="234" t="s">
        <v>19</v>
      </c>
      <c r="F142" s="235" t="s">
        <v>523</v>
      </c>
      <c r="G142" s="233"/>
      <c r="H142" s="236">
        <v>1.7210000000000001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151</v>
      </c>
      <c r="AU142" s="242" t="s">
        <v>80</v>
      </c>
      <c r="AV142" s="13" t="s">
        <v>80</v>
      </c>
      <c r="AW142" s="13" t="s">
        <v>32</v>
      </c>
      <c r="AX142" s="13" t="s">
        <v>71</v>
      </c>
      <c r="AY142" s="242" t="s">
        <v>141</v>
      </c>
    </row>
    <row r="143" s="13" customFormat="1">
      <c r="A143" s="13"/>
      <c r="B143" s="232"/>
      <c r="C143" s="233"/>
      <c r="D143" s="227" t="s">
        <v>151</v>
      </c>
      <c r="E143" s="234" t="s">
        <v>19</v>
      </c>
      <c r="F143" s="235" t="s">
        <v>524</v>
      </c>
      <c r="G143" s="233"/>
      <c r="H143" s="236">
        <v>18.986000000000001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151</v>
      </c>
      <c r="AU143" s="242" t="s">
        <v>80</v>
      </c>
      <c r="AV143" s="13" t="s">
        <v>80</v>
      </c>
      <c r="AW143" s="13" t="s">
        <v>32</v>
      </c>
      <c r="AX143" s="13" t="s">
        <v>71</v>
      </c>
      <c r="AY143" s="242" t="s">
        <v>141</v>
      </c>
    </row>
    <row r="144" s="14" customFormat="1">
      <c r="A144" s="14"/>
      <c r="B144" s="243"/>
      <c r="C144" s="244"/>
      <c r="D144" s="227" t="s">
        <v>151</v>
      </c>
      <c r="E144" s="245" t="s">
        <v>19</v>
      </c>
      <c r="F144" s="246" t="s">
        <v>155</v>
      </c>
      <c r="G144" s="244"/>
      <c r="H144" s="247">
        <v>21.822000000000003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151</v>
      </c>
      <c r="AU144" s="253" t="s">
        <v>80</v>
      </c>
      <c r="AV144" s="14" t="s">
        <v>148</v>
      </c>
      <c r="AW144" s="14" t="s">
        <v>32</v>
      </c>
      <c r="AX144" s="14" t="s">
        <v>78</v>
      </c>
      <c r="AY144" s="253" t="s">
        <v>141</v>
      </c>
    </row>
    <row r="145" s="12" customFormat="1" ht="22.8" customHeight="1">
      <c r="A145" s="12"/>
      <c r="B145" s="198"/>
      <c r="C145" s="199"/>
      <c r="D145" s="200" t="s">
        <v>70</v>
      </c>
      <c r="E145" s="212" t="s">
        <v>173</v>
      </c>
      <c r="F145" s="212" t="s">
        <v>247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v>0</v>
      </c>
      <c r="Q145" s="206"/>
      <c r="R145" s="207">
        <v>0</v>
      </c>
      <c r="S145" s="206"/>
      <c r="T145" s="208"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78</v>
      </c>
      <c r="AT145" s="210" t="s">
        <v>70</v>
      </c>
      <c r="AU145" s="210" t="s">
        <v>78</v>
      </c>
      <c r="AY145" s="209" t="s">
        <v>141</v>
      </c>
      <c r="BK145" s="211">
        <v>0</v>
      </c>
    </row>
    <row r="146" s="12" customFormat="1" ht="22.8" customHeight="1">
      <c r="A146" s="12"/>
      <c r="B146" s="198"/>
      <c r="C146" s="199"/>
      <c r="D146" s="200" t="s">
        <v>70</v>
      </c>
      <c r="E146" s="212" t="s">
        <v>206</v>
      </c>
      <c r="F146" s="212" t="s">
        <v>310</v>
      </c>
      <c r="G146" s="199"/>
      <c r="H146" s="199"/>
      <c r="I146" s="202"/>
      <c r="J146" s="213">
        <f>BK146</f>
        <v>0</v>
      </c>
      <c r="K146" s="199"/>
      <c r="L146" s="204"/>
      <c r="M146" s="205"/>
      <c r="N146" s="206"/>
      <c r="O146" s="206"/>
      <c r="P146" s="207">
        <f>SUM(P147:P149)</f>
        <v>0</v>
      </c>
      <c r="Q146" s="206"/>
      <c r="R146" s="207">
        <f>SUM(R147:R149)</f>
        <v>0</v>
      </c>
      <c r="S146" s="206"/>
      <c r="T146" s="208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78</v>
      </c>
      <c r="AT146" s="210" t="s">
        <v>70</v>
      </c>
      <c r="AU146" s="210" t="s">
        <v>78</v>
      </c>
      <c r="AY146" s="209" t="s">
        <v>141</v>
      </c>
      <c r="BK146" s="211">
        <f>SUM(BK147:BK149)</f>
        <v>0</v>
      </c>
    </row>
    <row r="147" s="2" customFormat="1" ht="16.5" customHeight="1">
      <c r="A147" s="40"/>
      <c r="B147" s="41"/>
      <c r="C147" s="214" t="s">
        <v>232</v>
      </c>
      <c r="D147" s="214" t="s">
        <v>143</v>
      </c>
      <c r="E147" s="215" t="s">
        <v>525</v>
      </c>
      <c r="F147" s="216" t="s">
        <v>526</v>
      </c>
      <c r="G147" s="217" t="s">
        <v>176</v>
      </c>
      <c r="H147" s="218">
        <v>2.0099999999999998</v>
      </c>
      <c r="I147" s="219"/>
      <c r="J147" s="220">
        <f>ROUND(I147*H147,2)</f>
        <v>0</v>
      </c>
      <c r="K147" s="216" t="s">
        <v>147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148</v>
      </c>
      <c r="AT147" s="225" t="s">
        <v>143</v>
      </c>
      <c r="AU147" s="225" t="s">
        <v>80</v>
      </c>
      <c r="AY147" s="19" t="s">
        <v>141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78</v>
      </c>
      <c r="BK147" s="226">
        <f>ROUND(I147*H147,2)</f>
        <v>0</v>
      </c>
      <c r="BL147" s="19" t="s">
        <v>148</v>
      </c>
      <c r="BM147" s="225" t="s">
        <v>527</v>
      </c>
    </row>
    <row r="148" s="2" customFormat="1">
      <c r="A148" s="40"/>
      <c r="B148" s="41"/>
      <c r="C148" s="42"/>
      <c r="D148" s="227" t="s">
        <v>150</v>
      </c>
      <c r="E148" s="42"/>
      <c r="F148" s="228" t="s">
        <v>526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150</v>
      </c>
      <c r="AU148" s="19" t="s">
        <v>80</v>
      </c>
    </row>
    <row r="149" s="13" customFormat="1">
      <c r="A149" s="13"/>
      <c r="B149" s="232"/>
      <c r="C149" s="233"/>
      <c r="D149" s="227" t="s">
        <v>151</v>
      </c>
      <c r="E149" s="234" t="s">
        <v>19</v>
      </c>
      <c r="F149" s="235" t="s">
        <v>528</v>
      </c>
      <c r="G149" s="233"/>
      <c r="H149" s="236">
        <v>2.0099999999999998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151</v>
      </c>
      <c r="AU149" s="242" t="s">
        <v>80</v>
      </c>
      <c r="AV149" s="13" t="s">
        <v>80</v>
      </c>
      <c r="AW149" s="13" t="s">
        <v>32</v>
      </c>
      <c r="AX149" s="13" t="s">
        <v>78</v>
      </c>
      <c r="AY149" s="242" t="s">
        <v>141</v>
      </c>
    </row>
    <row r="150" s="12" customFormat="1" ht="22.8" customHeight="1">
      <c r="A150" s="12"/>
      <c r="B150" s="198"/>
      <c r="C150" s="199"/>
      <c r="D150" s="200" t="s">
        <v>70</v>
      </c>
      <c r="E150" s="212" t="s">
        <v>427</v>
      </c>
      <c r="F150" s="212" t="s">
        <v>428</v>
      </c>
      <c r="G150" s="199"/>
      <c r="H150" s="199"/>
      <c r="I150" s="202"/>
      <c r="J150" s="213">
        <f>BK150</f>
        <v>0</v>
      </c>
      <c r="K150" s="199"/>
      <c r="L150" s="204"/>
      <c r="M150" s="205"/>
      <c r="N150" s="206"/>
      <c r="O150" s="206"/>
      <c r="P150" s="207">
        <f>SUM(P151:P178)</f>
        <v>0</v>
      </c>
      <c r="Q150" s="206"/>
      <c r="R150" s="207">
        <f>SUM(R151:R178)</f>
        <v>0</v>
      </c>
      <c r="S150" s="206"/>
      <c r="T150" s="208">
        <f>SUM(T151:T178)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78</v>
      </c>
      <c r="AT150" s="210" t="s">
        <v>70</v>
      </c>
      <c r="AU150" s="210" t="s">
        <v>78</v>
      </c>
      <c r="AY150" s="209" t="s">
        <v>141</v>
      </c>
      <c r="BK150" s="211">
        <f>SUM(BK151:BK178)</f>
        <v>0</v>
      </c>
    </row>
    <row r="151" s="2" customFormat="1" ht="21.75" customHeight="1">
      <c r="A151" s="40"/>
      <c r="B151" s="41"/>
      <c r="C151" s="214" t="s">
        <v>239</v>
      </c>
      <c r="D151" s="214" t="s">
        <v>143</v>
      </c>
      <c r="E151" s="215" t="s">
        <v>430</v>
      </c>
      <c r="F151" s="216" t="s">
        <v>431</v>
      </c>
      <c r="G151" s="217" t="s">
        <v>222</v>
      </c>
      <c r="H151" s="218">
        <v>10.111000000000001</v>
      </c>
      <c r="I151" s="219"/>
      <c r="J151" s="220">
        <f>ROUND(I151*H151,2)</f>
        <v>0</v>
      </c>
      <c r="K151" s="216" t="s">
        <v>147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148</v>
      </c>
      <c r="AT151" s="225" t="s">
        <v>143</v>
      </c>
      <c r="AU151" s="225" t="s">
        <v>80</v>
      </c>
      <c r="AY151" s="19" t="s">
        <v>141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78</v>
      </c>
      <c r="BK151" s="226">
        <f>ROUND(I151*H151,2)</f>
        <v>0</v>
      </c>
      <c r="BL151" s="19" t="s">
        <v>148</v>
      </c>
      <c r="BM151" s="225" t="s">
        <v>529</v>
      </c>
    </row>
    <row r="152" s="2" customFormat="1">
      <c r="A152" s="40"/>
      <c r="B152" s="41"/>
      <c r="C152" s="42"/>
      <c r="D152" s="227" t="s">
        <v>150</v>
      </c>
      <c r="E152" s="42"/>
      <c r="F152" s="228" t="s">
        <v>431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150</v>
      </c>
      <c r="AU152" s="19" t="s">
        <v>80</v>
      </c>
    </row>
    <row r="153" s="16" customFormat="1">
      <c r="A153" s="16"/>
      <c r="B153" s="276"/>
      <c r="C153" s="277"/>
      <c r="D153" s="227" t="s">
        <v>151</v>
      </c>
      <c r="E153" s="278" t="s">
        <v>19</v>
      </c>
      <c r="F153" s="279" t="s">
        <v>443</v>
      </c>
      <c r="G153" s="277"/>
      <c r="H153" s="278" t="s">
        <v>19</v>
      </c>
      <c r="I153" s="280"/>
      <c r="J153" s="277"/>
      <c r="K153" s="277"/>
      <c r="L153" s="281"/>
      <c r="M153" s="282"/>
      <c r="N153" s="283"/>
      <c r="O153" s="283"/>
      <c r="P153" s="283"/>
      <c r="Q153" s="283"/>
      <c r="R153" s="283"/>
      <c r="S153" s="283"/>
      <c r="T153" s="284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5" t="s">
        <v>151</v>
      </c>
      <c r="AU153" s="285" t="s">
        <v>80</v>
      </c>
      <c r="AV153" s="16" t="s">
        <v>78</v>
      </c>
      <c r="AW153" s="16" t="s">
        <v>32</v>
      </c>
      <c r="AX153" s="16" t="s">
        <v>71</v>
      </c>
      <c r="AY153" s="285" t="s">
        <v>141</v>
      </c>
    </row>
    <row r="154" s="13" customFormat="1">
      <c r="A154" s="13"/>
      <c r="B154" s="232"/>
      <c r="C154" s="233"/>
      <c r="D154" s="227" t="s">
        <v>151</v>
      </c>
      <c r="E154" s="234" t="s">
        <v>19</v>
      </c>
      <c r="F154" s="235" t="s">
        <v>530</v>
      </c>
      <c r="G154" s="233"/>
      <c r="H154" s="236">
        <v>4.1150000000000002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151</v>
      </c>
      <c r="AU154" s="242" t="s">
        <v>80</v>
      </c>
      <c r="AV154" s="13" t="s">
        <v>80</v>
      </c>
      <c r="AW154" s="13" t="s">
        <v>32</v>
      </c>
      <c r="AX154" s="13" t="s">
        <v>71</v>
      </c>
      <c r="AY154" s="242" t="s">
        <v>141</v>
      </c>
    </row>
    <row r="155" s="15" customFormat="1">
      <c r="A155" s="15"/>
      <c r="B155" s="254"/>
      <c r="C155" s="255"/>
      <c r="D155" s="227" t="s">
        <v>151</v>
      </c>
      <c r="E155" s="256" t="s">
        <v>19</v>
      </c>
      <c r="F155" s="257" t="s">
        <v>212</v>
      </c>
      <c r="G155" s="255"/>
      <c r="H155" s="258">
        <v>4.1150000000000002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151</v>
      </c>
      <c r="AU155" s="264" t="s">
        <v>80</v>
      </c>
      <c r="AV155" s="15" t="s">
        <v>162</v>
      </c>
      <c r="AW155" s="15" t="s">
        <v>32</v>
      </c>
      <c r="AX155" s="15" t="s">
        <v>71</v>
      </c>
      <c r="AY155" s="264" t="s">
        <v>141</v>
      </c>
    </row>
    <row r="156" s="16" customFormat="1">
      <c r="A156" s="16"/>
      <c r="B156" s="276"/>
      <c r="C156" s="277"/>
      <c r="D156" s="227" t="s">
        <v>151</v>
      </c>
      <c r="E156" s="278" t="s">
        <v>19</v>
      </c>
      <c r="F156" s="279" t="s">
        <v>433</v>
      </c>
      <c r="G156" s="277"/>
      <c r="H156" s="278" t="s">
        <v>19</v>
      </c>
      <c r="I156" s="280"/>
      <c r="J156" s="277"/>
      <c r="K156" s="277"/>
      <c r="L156" s="281"/>
      <c r="M156" s="282"/>
      <c r="N156" s="283"/>
      <c r="O156" s="283"/>
      <c r="P156" s="283"/>
      <c r="Q156" s="283"/>
      <c r="R156" s="283"/>
      <c r="S156" s="283"/>
      <c r="T156" s="284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85" t="s">
        <v>151</v>
      </c>
      <c r="AU156" s="285" t="s">
        <v>80</v>
      </c>
      <c r="AV156" s="16" t="s">
        <v>78</v>
      </c>
      <c r="AW156" s="16" t="s">
        <v>32</v>
      </c>
      <c r="AX156" s="16" t="s">
        <v>71</v>
      </c>
      <c r="AY156" s="285" t="s">
        <v>141</v>
      </c>
    </row>
    <row r="157" s="13" customFormat="1">
      <c r="A157" s="13"/>
      <c r="B157" s="232"/>
      <c r="C157" s="233"/>
      <c r="D157" s="227" t="s">
        <v>151</v>
      </c>
      <c r="E157" s="234" t="s">
        <v>19</v>
      </c>
      <c r="F157" s="235" t="s">
        <v>531</v>
      </c>
      <c r="G157" s="233"/>
      <c r="H157" s="236">
        <v>1.3680000000000001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151</v>
      </c>
      <c r="AU157" s="242" t="s">
        <v>80</v>
      </c>
      <c r="AV157" s="13" t="s">
        <v>80</v>
      </c>
      <c r="AW157" s="13" t="s">
        <v>32</v>
      </c>
      <c r="AX157" s="13" t="s">
        <v>71</v>
      </c>
      <c r="AY157" s="242" t="s">
        <v>141</v>
      </c>
    </row>
    <row r="158" s="13" customFormat="1">
      <c r="A158" s="13"/>
      <c r="B158" s="232"/>
      <c r="C158" s="233"/>
      <c r="D158" s="227" t="s">
        <v>151</v>
      </c>
      <c r="E158" s="234" t="s">
        <v>19</v>
      </c>
      <c r="F158" s="235" t="s">
        <v>532</v>
      </c>
      <c r="G158" s="233"/>
      <c r="H158" s="236">
        <v>4.5270000000000001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151</v>
      </c>
      <c r="AU158" s="242" t="s">
        <v>80</v>
      </c>
      <c r="AV158" s="13" t="s">
        <v>80</v>
      </c>
      <c r="AW158" s="13" t="s">
        <v>32</v>
      </c>
      <c r="AX158" s="13" t="s">
        <v>71</v>
      </c>
      <c r="AY158" s="242" t="s">
        <v>141</v>
      </c>
    </row>
    <row r="159" s="15" customFormat="1">
      <c r="A159" s="15"/>
      <c r="B159" s="254"/>
      <c r="C159" s="255"/>
      <c r="D159" s="227" t="s">
        <v>151</v>
      </c>
      <c r="E159" s="256" t="s">
        <v>19</v>
      </c>
      <c r="F159" s="257" t="s">
        <v>212</v>
      </c>
      <c r="G159" s="255"/>
      <c r="H159" s="258">
        <v>5.8950000000000005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151</v>
      </c>
      <c r="AU159" s="264" t="s">
        <v>80</v>
      </c>
      <c r="AV159" s="15" t="s">
        <v>162</v>
      </c>
      <c r="AW159" s="15" t="s">
        <v>32</v>
      </c>
      <c r="AX159" s="15" t="s">
        <v>71</v>
      </c>
      <c r="AY159" s="264" t="s">
        <v>141</v>
      </c>
    </row>
    <row r="160" s="16" customFormat="1">
      <c r="A160" s="16"/>
      <c r="B160" s="276"/>
      <c r="C160" s="277"/>
      <c r="D160" s="227" t="s">
        <v>151</v>
      </c>
      <c r="E160" s="278" t="s">
        <v>19</v>
      </c>
      <c r="F160" s="279" t="s">
        <v>447</v>
      </c>
      <c r="G160" s="277"/>
      <c r="H160" s="278" t="s">
        <v>19</v>
      </c>
      <c r="I160" s="280"/>
      <c r="J160" s="277"/>
      <c r="K160" s="277"/>
      <c r="L160" s="281"/>
      <c r="M160" s="282"/>
      <c r="N160" s="283"/>
      <c r="O160" s="283"/>
      <c r="P160" s="283"/>
      <c r="Q160" s="283"/>
      <c r="R160" s="283"/>
      <c r="S160" s="283"/>
      <c r="T160" s="284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85" t="s">
        <v>151</v>
      </c>
      <c r="AU160" s="285" t="s">
        <v>80</v>
      </c>
      <c r="AV160" s="16" t="s">
        <v>78</v>
      </c>
      <c r="AW160" s="16" t="s">
        <v>32</v>
      </c>
      <c r="AX160" s="16" t="s">
        <v>71</v>
      </c>
      <c r="AY160" s="285" t="s">
        <v>141</v>
      </c>
    </row>
    <row r="161" s="13" customFormat="1">
      <c r="A161" s="13"/>
      <c r="B161" s="232"/>
      <c r="C161" s="233"/>
      <c r="D161" s="227" t="s">
        <v>151</v>
      </c>
      <c r="E161" s="234" t="s">
        <v>19</v>
      </c>
      <c r="F161" s="235" t="s">
        <v>533</v>
      </c>
      <c r="G161" s="233"/>
      <c r="H161" s="236">
        <v>0.10100000000000001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151</v>
      </c>
      <c r="AU161" s="242" t="s">
        <v>80</v>
      </c>
      <c r="AV161" s="13" t="s">
        <v>80</v>
      </c>
      <c r="AW161" s="13" t="s">
        <v>32</v>
      </c>
      <c r="AX161" s="13" t="s">
        <v>71</v>
      </c>
      <c r="AY161" s="242" t="s">
        <v>141</v>
      </c>
    </row>
    <row r="162" s="15" customFormat="1">
      <c r="A162" s="15"/>
      <c r="B162" s="254"/>
      <c r="C162" s="255"/>
      <c r="D162" s="227" t="s">
        <v>151</v>
      </c>
      <c r="E162" s="256" t="s">
        <v>19</v>
      </c>
      <c r="F162" s="257" t="s">
        <v>212</v>
      </c>
      <c r="G162" s="255"/>
      <c r="H162" s="258">
        <v>0.10100000000000001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151</v>
      </c>
      <c r="AU162" s="264" t="s">
        <v>80</v>
      </c>
      <c r="AV162" s="15" t="s">
        <v>162</v>
      </c>
      <c r="AW162" s="15" t="s">
        <v>32</v>
      </c>
      <c r="AX162" s="15" t="s">
        <v>71</v>
      </c>
      <c r="AY162" s="264" t="s">
        <v>141</v>
      </c>
    </row>
    <row r="163" s="14" customFormat="1">
      <c r="A163" s="14"/>
      <c r="B163" s="243"/>
      <c r="C163" s="244"/>
      <c r="D163" s="227" t="s">
        <v>151</v>
      </c>
      <c r="E163" s="245" t="s">
        <v>19</v>
      </c>
      <c r="F163" s="246" t="s">
        <v>155</v>
      </c>
      <c r="G163" s="244"/>
      <c r="H163" s="247">
        <v>10.111000000000002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151</v>
      </c>
      <c r="AU163" s="253" t="s">
        <v>80</v>
      </c>
      <c r="AV163" s="14" t="s">
        <v>148</v>
      </c>
      <c r="AW163" s="14" t="s">
        <v>32</v>
      </c>
      <c r="AX163" s="14" t="s">
        <v>78</v>
      </c>
      <c r="AY163" s="253" t="s">
        <v>141</v>
      </c>
    </row>
    <row r="164" s="2" customFormat="1">
      <c r="A164" s="40"/>
      <c r="B164" s="41"/>
      <c r="C164" s="214" t="s">
        <v>8</v>
      </c>
      <c r="D164" s="214" t="s">
        <v>143</v>
      </c>
      <c r="E164" s="215" t="s">
        <v>453</v>
      </c>
      <c r="F164" s="216" t="s">
        <v>454</v>
      </c>
      <c r="G164" s="217" t="s">
        <v>222</v>
      </c>
      <c r="H164" s="218">
        <v>52.575000000000003</v>
      </c>
      <c r="I164" s="219"/>
      <c r="J164" s="220">
        <f>ROUND(I164*H164,2)</f>
        <v>0</v>
      </c>
      <c r="K164" s="216" t="s">
        <v>147</v>
      </c>
      <c r="L164" s="46"/>
      <c r="M164" s="221" t="s">
        <v>19</v>
      </c>
      <c r="N164" s="222" t="s">
        <v>42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148</v>
      </c>
      <c r="AT164" s="225" t="s">
        <v>143</v>
      </c>
      <c r="AU164" s="225" t="s">
        <v>80</v>
      </c>
      <c r="AY164" s="19" t="s">
        <v>141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78</v>
      </c>
      <c r="BK164" s="226">
        <f>ROUND(I164*H164,2)</f>
        <v>0</v>
      </c>
      <c r="BL164" s="19" t="s">
        <v>148</v>
      </c>
      <c r="BM164" s="225" t="s">
        <v>534</v>
      </c>
    </row>
    <row r="165" s="2" customFormat="1">
      <c r="A165" s="40"/>
      <c r="B165" s="41"/>
      <c r="C165" s="42"/>
      <c r="D165" s="227" t="s">
        <v>150</v>
      </c>
      <c r="E165" s="42"/>
      <c r="F165" s="228" t="s">
        <v>454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150</v>
      </c>
      <c r="AU165" s="19" t="s">
        <v>80</v>
      </c>
    </row>
    <row r="166" s="13" customFormat="1">
      <c r="A166" s="13"/>
      <c r="B166" s="232"/>
      <c r="C166" s="233"/>
      <c r="D166" s="227" t="s">
        <v>151</v>
      </c>
      <c r="E166" s="234" t="s">
        <v>19</v>
      </c>
      <c r="F166" s="235" t="s">
        <v>535</v>
      </c>
      <c r="G166" s="233"/>
      <c r="H166" s="236">
        <v>20.574999999999999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151</v>
      </c>
      <c r="AU166" s="242" t="s">
        <v>80</v>
      </c>
      <c r="AV166" s="13" t="s">
        <v>80</v>
      </c>
      <c r="AW166" s="13" t="s">
        <v>32</v>
      </c>
      <c r="AX166" s="13" t="s">
        <v>71</v>
      </c>
      <c r="AY166" s="242" t="s">
        <v>141</v>
      </c>
    </row>
    <row r="167" s="13" customFormat="1">
      <c r="A167" s="13"/>
      <c r="B167" s="232"/>
      <c r="C167" s="233"/>
      <c r="D167" s="227" t="s">
        <v>151</v>
      </c>
      <c r="E167" s="234" t="s">
        <v>19</v>
      </c>
      <c r="F167" s="235" t="s">
        <v>536</v>
      </c>
      <c r="G167" s="233"/>
      <c r="H167" s="236">
        <v>29.475000000000001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151</v>
      </c>
      <c r="AU167" s="242" t="s">
        <v>80</v>
      </c>
      <c r="AV167" s="13" t="s">
        <v>80</v>
      </c>
      <c r="AW167" s="13" t="s">
        <v>32</v>
      </c>
      <c r="AX167" s="13" t="s">
        <v>71</v>
      </c>
      <c r="AY167" s="242" t="s">
        <v>141</v>
      </c>
    </row>
    <row r="168" s="13" customFormat="1">
      <c r="A168" s="13"/>
      <c r="B168" s="232"/>
      <c r="C168" s="233"/>
      <c r="D168" s="227" t="s">
        <v>151</v>
      </c>
      <c r="E168" s="234" t="s">
        <v>19</v>
      </c>
      <c r="F168" s="235" t="s">
        <v>537</v>
      </c>
      <c r="G168" s="233"/>
      <c r="H168" s="236">
        <v>2.5249999999999999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151</v>
      </c>
      <c r="AU168" s="242" t="s">
        <v>80</v>
      </c>
      <c r="AV168" s="13" t="s">
        <v>80</v>
      </c>
      <c r="AW168" s="13" t="s">
        <v>32</v>
      </c>
      <c r="AX168" s="13" t="s">
        <v>71</v>
      </c>
      <c r="AY168" s="242" t="s">
        <v>141</v>
      </c>
    </row>
    <row r="169" s="14" customFormat="1">
      <c r="A169" s="14"/>
      <c r="B169" s="243"/>
      <c r="C169" s="244"/>
      <c r="D169" s="227" t="s">
        <v>151</v>
      </c>
      <c r="E169" s="245" t="s">
        <v>19</v>
      </c>
      <c r="F169" s="246" t="s">
        <v>155</v>
      </c>
      <c r="G169" s="244"/>
      <c r="H169" s="247">
        <v>52.574999999999996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151</v>
      </c>
      <c r="AU169" s="253" t="s">
        <v>80</v>
      </c>
      <c r="AV169" s="14" t="s">
        <v>148</v>
      </c>
      <c r="AW169" s="14" t="s">
        <v>32</v>
      </c>
      <c r="AX169" s="14" t="s">
        <v>78</v>
      </c>
      <c r="AY169" s="253" t="s">
        <v>141</v>
      </c>
    </row>
    <row r="170" s="2" customFormat="1">
      <c r="A170" s="40"/>
      <c r="B170" s="41"/>
      <c r="C170" s="214" t="s">
        <v>254</v>
      </c>
      <c r="D170" s="214" t="s">
        <v>143</v>
      </c>
      <c r="E170" s="215" t="s">
        <v>460</v>
      </c>
      <c r="F170" s="216" t="s">
        <v>461</v>
      </c>
      <c r="G170" s="217" t="s">
        <v>222</v>
      </c>
      <c r="H170" s="218">
        <v>5.8949999999999996</v>
      </c>
      <c r="I170" s="219"/>
      <c r="J170" s="220">
        <f>ROUND(I170*H170,2)</f>
        <v>0</v>
      </c>
      <c r="K170" s="216" t="s">
        <v>147</v>
      </c>
      <c r="L170" s="46"/>
      <c r="M170" s="221" t="s">
        <v>19</v>
      </c>
      <c r="N170" s="222" t="s">
        <v>42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148</v>
      </c>
      <c r="AT170" s="225" t="s">
        <v>143</v>
      </c>
      <c r="AU170" s="225" t="s">
        <v>80</v>
      </c>
      <c r="AY170" s="19" t="s">
        <v>141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78</v>
      </c>
      <c r="BK170" s="226">
        <f>ROUND(I170*H170,2)</f>
        <v>0</v>
      </c>
      <c r="BL170" s="19" t="s">
        <v>148</v>
      </c>
      <c r="BM170" s="225" t="s">
        <v>538</v>
      </c>
    </row>
    <row r="171" s="2" customFormat="1">
      <c r="A171" s="40"/>
      <c r="B171" s="41"/>
      <c r="C171" s="42"/>
      <c r="D171" s="227" t="s">
        <v>150</v>
      </c>
      <c r="E171" s="42"/>
      <c r="F171" s="228" t="s">
        <v>461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150</v>
      </c>
      <c r="AU171" s="19" t="s">
        <v>80</v>
      </c>
    </row>
    <row r="172" s="13" customFormat="1">
      <c r="A172" s="13"/>
      <c r="B172" s="232"/>
      <c r="C172" s="233"/>
      <c r="D172" s="227" t="s">
        <v>151</v>
      </c>
      <c r="E172" s="234" t="s">
        <v>19</v>
      </c>
      <c r="F172" s="235" t="s">
        <v>539</v>
      </c>
      <c r="G172" s="233"/>
      <c r="H172" s="236">
        <v>5.8949999999999996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151</v>
      </c>
      <c r="AU172" s="242" t="s">
        <v>80</v>
      </c>
      <c r="AV172" s="13" t="s">
        <v>80</v>
      </c>
      <c r="AW172" s="13" t="s">
        <v>32</v>
      </c>
      <c r="AX172" s="13" t="s">
        <v>78</v>
      </c>
      <c r="AY172" s="242" t="s">
        <v>141</v>
      </c>
    </row>
    <row r="173" s="2" customFormat="1">
      <c r="A173" s="40"/>
      <c r="B173" s="41"/>
      <c r="C173" s="214" t="s">
        <v>261</v>
      </c>
      <c r="D173" s="214" t="s">
        <v>143</v>
      </c>
      <c r="E173" s="215" t="s">
        <v>465</v>
      </c>
      <c r="F173" s="216" t="s">
        <v>221</v>
      </c>
      <c r="G173" s="217" t="s">
        <v>222</v>
      </c>
      <c r="H173" s="218">
        <v>4.1150000000000002</v>
      </c>
      <c r="I173" s="219"/>
      <c r="J173" s="220">
        <f>ROUND(I173*H173,2)</f>
        <v>0</v>
      </c>
      <c r="K173" s="216" t="s">
        <v>147</v>
      </c>
      <c r="L173" s="46"/>
      <c r="M173" s="221" t="s">
        <v>19</v>
      </c>
      <c r="N173" s="222" t="s">
        <v>42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148</v>
      </c>
      <c r="AT173" s="225" t="s">
        <v>143</v>
      </c>
      <c r="AU173" s="225" t="s">
        <v>80</v>
      </c>
      <c r="AY173" s="19" t="s">
        <v>141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78</v>
      </c>
      <c r="BK173" s="226">
        <f>ROUND(I173*H173,2)</f>
        <v>0</v>
      </c>
      <c r="BL173" s="19" t="s">
        <v>148</v>
      </c>
      <c r="BM173" s="225" t="s">
        <v>540</v>
      </c>
    </row>
    <row r="174" s="2" customFormat="1">
      <c r="A174" s="40"/>
      <c r="B174" s="41"/>
      <c r="C174" s="42"/>
      <c r="D174" s="227" t="s">
        <v>150</v>
      </c>
      <c r="E174" s="42"/>
      <c r="F174" s="228" t="s">
        <v>221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150</v>
      </c>
      <c r="AU174" s="19" t="s">
        <v>80</v>
      </c>
    </row>
    <row r="175" s="13" customFormat="1">
      <c r="A175" s="13"/>
      <c r="B175" s="232"/>
      <c r="C175" s="233"/>
      <c r="D175" s="227" t="s">
        <v>151</v>
      </c>
      <c r="E175" s="234" t="s">
        <v>19</v>
      </c>
      <c r="F175" s="235" t="s">
        <v>541</v>
      </c>
      <c r="G175" s="233"/>
      <c r="H175" s="236">
        <v>4.1150000000000002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151</v>
      </c>
      <c r="AU175" s="242" t="s">
        <v>80</v>
      </c>
      <c r="AV175" s="13" t="s">
        <v>80</v>
      </c>
      <c r="AW175" s="13" t="s">
        <v>32</v>
      </c>
      <c r="AX175" s="13" t="s">
        <v>78</v>
      </c>
      <c r="AY175" s="242" t="s">
        <v>141</v>
      </c>
    </row>
    <row r="176" s="2" customFormat="1">
      <c r="A176" s="40"/>
      <c r="B176" s="41"/>
      <c r="C176" s="214" t="s">
        <v>268</v>
      </c>
      <c r="D176" s="214" t="s">
        <v>143</v>
      </c>
      <c r="E176" s="215" t="s">
        <v>469</v>
      </c>
      <c r="F176" s="216" t="s">
        <v>470</v>
      </c>
      <c r="G176" s="217" t="s">
        <v>222</v>
      </c>
      <c r="H176" s="218">
        <v>0.10100000000000001</v>
      </c>
      <c r="I176" s="219"/>
      <c r="J176" s="220">
        <f>ROUND(I176*H176,2)</f>
        <v>0</v>
      </c>
      <c r="K176" s="216" t="s">
        <v>147</v>
      </c>
      <c r="L176" s="46"/>
      <c r="M176" s="221" t="s">
        <v>19</v>
      </c>
      <c r="N176" s="222" t="s">
        <v>42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148</v>
      </c>
      <c r="AT176" s="225" t="s">
        <v>143</v>
      </c>
      <c r="AU176" s="225" t="s">
        <v>80</v>
      </c>
      <c r="AY176" s="19" t="s">
        <v>141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78</v>
      </c>
      <c r="BK176" s="226">
        <f>ROUND(I176*H176,2)</f>
        <v>0</v>
      </c>
      <c r="BL176" s="19" t="s">
        <v>148</v>
      </c>
      <c r="BM176" s="225" t="s">
        <v>542</v>
      </c>
    </row>
    <row r="177" s="2" customFormat="1">
      <c r="A177" s="40"/>
      <c r="B177" s="41"/>
      <c r="C177" s="42"/>
      <c r="D177" s="227" t="s">
        <v>150</v>
      </c>
      <c r="E177" s="42"/>
      <c r="F177" s="228" t="s">
        <v>470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150</v>
      </c>
      <c r="AU177" s="19" t="s">
        <v>80</v>
      </c>
    </row>
    <row r="178" s="13" customFormat="1">
      <c r="A178" s="13"/>
      <c r="B178" s="232"/>
      <c r="C178" s="233"/>
      <c r="D178" s="227" t="s">
        <v>151</v>
      </c>
      <c r="E178" s="234" t="s">
        <v>19</v>
      </c>
      <c r="F178" s="235" t="s">
        <v>543</v>
      </c>
      <c r="G178" s="233"/>
      <c r="H178" s="236">
        <v>0.10100000000000001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151</v>
      </c>
      <c r="AU178" s="242" t="s">
        <v>80</v>
      </c>
      <c r="AV178" s="13" t="s">
        <v>80</v>
      </c>
      <c r="AW178" s="13" t="s">
        <v>32</v>
      </c>
      <c r="AX178" s="13" t="s">
        <v>78</v>
      </c>
      <c r="AY178" s="242" t="s">
        <v>141</v>
      </c>
    </row>
    <row r="179" s="12" customFormat="1" ht="22.8" customHeight="1">
      <c r="A179" s="12"/>
      <c r="B179" s="198"/>
      <c r="C179" s="199"/>
      <c r="D179" s="200" t="s">
        <v>70</v>
      </c>
      <c r="E179" s="212" t="s">
        <v>473</v>
      </c>
      <c r="F179" s="212" t="s">
        <v>474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SUM(P180:P181)</f>
        <v>0</v>
      </c>
      <c r="Q179" s="206"/>
      <c r="R179" s="207">
        <f>SUM(R180:R181)</f>
        <v>0</v>
      </c>
      <c r="S179" s="206"/>
      <c r="T179" s="208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78</v>
      </c>
      <c r="AT179" s="210" t="s">
        <v>70</v>
      </c>
      <c r="AU179" s="210" t="s">
        <v>78</v>
      </c>
      <c r="AY179" s="209" t="s">
        <v>141</v>
      </c>
      <c r="BK179" s="211">
        <f>SUM(BK180:BK181)</f>
        <v>0</v>
      </c>
    </row>
    <row r="180" s="2" customFormat="1">
      <c r="A180" s="40"/>
      <c r="B180" s="41"/>
      <c r="C180" s="214" t="s">
        <v>276</v>
      </c>
      <c r="D180" s="214" t="s">
        <v>143</v>
      </c>
      <c r="E180" s="215" t="s">
        <v>476</v>
      </c>
      <c r="F180" s="216" t="s">
        <v>477</v>
      </c>
      <c r="G180" s="217" t="s">
        <v>222</v>
      </c>
      <c r="H180" s="218">
        <v>4.5910000000000002</v>
      </c>
      <c r="I180" s="219"/>
      <c r="J180" s="220">
        <f>ROUND(I180*H180,2)</f>
        <v>0</v>
      </c>
      <c r="K180" s="216" t="s">
        <v>147</v>
      </c>
      <c r="L180" s="46"/>
      <c r="M180" s="221" t="s">
        <v>19</v>
      </c>
      <c r="N180" s="222" t="s">
        <v>42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148</v>
      </c>
      <c r="AT180" s="225" t="s">
        <v>143</v>
      </c>
      <c r="AU180" s="225" t="s">
        <v>80</v>
      </c>
      <c r="AY180" s="19" t="s">
        <v>141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78</v>
      </c>
      <c r="BK180" s="226">
        <f>ROUND(I180*H180,2)</f>
        <v>0</v>
      </c>
      <c r="BL180" s="19" t="s">
        <v>148</v>
      </c>
      <c r="BM180" s="225" t="s">
        <v>544</v>
      </c>
    </row>
    <row r="181" s="2" customFormat="1">
      <c r="A181" s="40"/>
      <c r="B181" s="41"/>
      <c r="C181" s="42"/>
      <c r="D181" s="227" t="s">
        <v>150</v>
      </c>
      <c r="E181" s="42"/>
      <c r="F181" s="228" t="s">
        <v>477</v>
      </c>
      <c r="G181" s="42"/>
      <c r="H181" s="42"/>
      <c r="I181" s="229"/>
      <c r="J181" s="42"/>
      <c r="K181" s="42"/>
      <c r="L181" s="46"/>
      <c r="M181" s="286"/>
      <c r="N181" s="287"/>
      <c r="O181" s="288"/>
      <c r="P181" s="288"/>
      <c r="Q181" s="288"/>
      <c r="R181" s="288"/>
      <c r="S181" s="288"/>
      <c r="T181" s="289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150</v>
      </c>
      <c r="AU181" s="19" t="s">
        <v>80</v>
      </c>
    </row>
    <row r="182" s="2" customFormat="1" ht="6.96" customHeight="1">
      <c r="A182" s="40"/>
      <c r="B182" s="61"/>
      <c r="C182" s="62"/>
      <c r="D182" s="62"/>
      <c r="E182" s="62"/>
      <c r="F182" s="62"/>
      <c r="G182" s="62"/>
      <c r="H182" s="62"/>
      <c r="I182" s="62"/>
      <c r="J182" s="62"/>
      <c r="K182" s="62"/>
      <c r="L182" s="46"/>
      <c r="M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</row>
  </sheetData>
  <sheetProtection sheet="1" autoFilter="0" formatColumns="0" formatRows="0" objects="1" scenarios="1" spinCount="100000" saltValue="sSOI9/P99S6tzGziM6anbnyYSdQCYAziNm0rB9YHSzcRdIFqSTz63tmXLDrwzxTYah6tV5qN/PRzEJZFAZ5DbA==" hashValue="NZjwH+z8LmyNV2c7RpqtecXSvPX0VAVdUaD7+gUMGRXNxA0nUqoZ60NWYQjlnv78MH5K2D8TtD344/Nu6vozHA==" algorithmName="SHA-512" password="CC35"/>
  <autoFilter ref="C90:K1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Břeclav - ulice Bratislavská, cyklostezka, podélné stání a autobusový záliv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545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545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23. 6. 2021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27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34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ROUND((SUM(BE92:BE241)),  2)</f>
        <v>0</v>
      </c>
      <c r="G35" s="40"/>
      <c r="H35" s="40"/>
      <c r="I35" s="159">
        <v>0.20999999999999999</v>
      </c>
      <c r="J35" s="158">
        <f>ROUND(((SUM(BE92:BE241))*I35),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ROUND((SUM(BF92:BF241)),  2)</f>
        <v>0</v>
      </c>
      <c r="G36" s="40"/>
      <c r="H36" s="40"/>
      <c r="I36" s="159">
        <v>0.14999999999999999</v>
      </c>
      <c r="J36" s="158">
        <f>ROUND(((SUM(BF92:BF241))*I36),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ROUND((SUM(BG92:BG241)),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ROUND((SUM(BH92:BH241)),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ROUND((SUM(BI92:BI241)),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Břeclav - ulice Bratislavská, cyklostezka, podélné stání a autobusový záliv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545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 xml:space="preserve">SO 103 - Nástupiště a chodník 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34" t="s">
        <v>23</v>
      </c>
      <c r="J56" s="74" t="str">
        <f>IF(J14="","",J14)</f>
        <v>23. 6. 2021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>ViaDesigne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120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546</v>
      </c>
      <c r="E66" s="184"/>
      <c r="F66" s="184"/>
      <c r="G66" s="184"/>
      <c r="H66" s="184"/>
      <c r="I66" s="184"/>
      <c r="J66" s="185">
        <f>J156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121</v>
      </c>
      <c r="E67" s="184"/>
      <c r="F67" s="184"/>
      <c r="G67" s="184"/>
      <c r="H67" s="184"/>
      <c r="I67" s="184"/>
      <c r="J67" s="185">
        <f>J160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123</v>
      </c>
      <c r="E68" s="184"/>
      <c r="F68" s="184"/>
      <c r="G68" s="184"/>
      <c r="H68" s="184"/>
      <c r="I68" s="184"/>
      <c r="J68" s="185">
        <f>J178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124</v>
      </c>
      <c r="E69" s="184"/>
      <c r="F69" s="184"/>
      <c r="G69" s="184"/>
      <c r="H69" s="184"/>
      <c r="I69" s="184"/>
      <c r="J69" s="185">
        <f>J204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125</v>
      </c>
      <c r="E70" s="184"/>
      <c r="F70" s="184"/>
      <c r="G70" s="184"/>
      <c r="H70" s="184"/>
      <c r="I70" s="184"/>
      <c r="J70" s="185">
        <f>J239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Břeclav - ulice Bratislavská, cyklostezka, podélné stání a autobusový záliv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112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545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114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 xml:space="preserve">SO 103 - Nástupiště a chodník 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Břeclav</v>
      </c>
      <c r="G86" s="42"/>
      <c r="H86" s="42"/>
      <c r="I86" s="34" t="s">
        <v>23</v>
      </c>
      <c r="J86" s="74" t="str">
        <f>IF(J14="","",J14)</f>
        <v>23. 6. 2021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 xml:space="preserve"> </v>
      </c>
      <c r="G88" s="42"/>
      <c r="H88" s="42"/>
      <c r="I88" s="34" t="s">
        <v>31</v>
      </c>
      <c r="J88" s="38" t="str">
        <f>E23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33</v>
      </c>
      <c r="J89" s="38" t="str">
        <f>E26</f>
        <v>ViaDesigne s.r.o.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127</v>
      </c>
      <c r="D91" s="190" t="s">
        <v>56</v>
      </c>
      <c r="E91" s="190" t="s">
        <v>52</v>
      </c>
      <c r="F91" s="190" t="s">
        <v>53</v>
      </c>
      <c r="G91" s="190" t="s">
        <v>128</v>
      </c>
      <c r="H91" s="190" t="s">
        <v>129</v>
      </c>
      <c r="I91" s="190" t="s">
        <v>130</v>
      </c>
      <c r="J91" s="190" t="s">
        <v>117</v>
      </c>
      <c r="K91" s="191" t="s">
        <v>131</v>
      </c>
      <c r="L91" s="192"/>
      <c r="M91" s="94" t="s">
        <v>19</v>
      </c>
      <c r="N91" s="95" t="s">
        <v>41</v>
      </c>
      <c r="O91" s="95" t="s">
        <v>132</v>
      </c>
      <c r="P91" s="95" t="s">
        <v>133</v>
      </c>
      <c r="Q91" s="95" t="s">
        <v>134</v>
      </c>
      <c r="R91" s="95" t="s">
        <v>135</v>
      </c>
      <c r="S91" s="95" t="s">
        <v>136</v>
      </c>
      <c r="T91" s="96" t="s">
        <v>137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138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</f>
        <v>0</v>
      </c>
      <c r="Q92" s="98"/>
      <c r="R92" s="195">
        <f>R93</f>
        <v>90.698200479999997</v>
      </c>
      <c r="S92" s="98"/>
      <c r="T92" s="196">
        <f>T93</f>
        <v>42.345789999999994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70</v>
      </c>
      <c r="AU92" s="19" t="s">
        <v>118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70</v>
      </c>
      <c r="E93" s="201" t="s">
        <v>139</v>
      </c>
      <c r="F93" s="201" t="s">
        <v>140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P94+P156+P160+P178+P204+P239</f>
        <v>0</v>
      </c>
      <c r="Q93" s="206"/>
      <c r="R93" s="207">
        <f>R94+R156+R160+R178+R204+R239</f>
        <v>90.698200479999997</v>
      </c>
      <c r="S93" s="206"/>
      <c r="T93" s="208">
        <f>T94+T156+T160+T178+T204+T239</f>
        <v>42.345789999999994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78</v>
      </c>
      <c r="AT93" s="210" t="s">
        <v>70</v>
      </c>
      <c r="AU93" s="210" t="s">
        <v>71</v>
      </c>
      <c r="AY93" s="209" t="s">
        <v>141</v>
      </c>
      <c r="BK93" s="211">
        <f>BK94+BK156+BK160+BK178+BK204+BK239</f>
        <v>0</v>
      </c>
    </row>
    <row r="94" s="12" customFormat="1" ht="22.8" customHeight="1">
      <c r="A94" s="12"/>
      <c r="B94" s="198"/>
      <c r="C94" s="199"/>
      <c r="D94" s="200" t="s">
        <v>70</v>
      </c>
      <c r="E94" s="212" t="s">
        <v>78</v>
      </c>
      <c r="F94" s="212" t="s">
        <v>142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SUM(P95:P155)</f>
        <v>0</v>
      </c>
      <c r="Q94" s="206"/>
      <c r="R94" s="207">
        <f>SUM(R95:R155)</f>
        <v>8.9399999999999995</v>
      </c>
      <c r="S94" s="206"/>
      <c r="T94" s="208">
        <f>SUM(T95:T155)</f>
        <v>42.345789999999994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78</v>
      </c>
      <c r="AY94" s="209" t="s">
        <v>141</v>
      </c>
      <c r="BK94" s="211">
        <f>SUM(BK95:BK155)</f>
        <v>0</v>
      </c>
    </row>
    <row r="95" s="2" customFormat="1">
      <c r="A95" s="40"/>
      <c r="B95" s="41"/>
      <c r="C95" s="214" t="s">
        <v>78</v>
      </c>
      <c r="D95" s="214" t="s">
        <v>143</v>
      </c>
      <c r="E95" s="215" t="s">
        <v>144</v>
      </c>
      <c r="F95" s="216" t="s">
        <v>145</v>
      </c>
      <c r="G95" s="217" t="s">
        <v>146</v>
      </c>
      <c r="H95" s="218">
        <v>3.29</v>
      </c>
      <c r="I95" s="219"/>
      <c r="J95" s="220">
        <f>ROUND(I95*H95,2)</f>
        <v>0</v>
      </c>
      <c r="K95" s="216" t="s">
        <v>147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0.255</v>
      </c>
      <c r="T95" s="224">
        <f>S95*H95</f>
        <v>0.83894999999999997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148</v>
      </c>
      <c r="AT95" s="225" t="s">
        <v>143</v>
      </c>
      <c r="AU95" s="225" t="s">
        <v>80</v>
      </c>
      <c r="AY95" s="19" t="s">
        <v>141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78</v>
      </c>
      <c r="BK95" s="226">
        <f>ROUND(I95*H95,2)</f>
        <v>0</v>
      </c>
      <c r="BL95" s="19" t="s">
        <v>148</v>
      </c>
      <c r="BM95" s="225" t="s">
        <v>547</v>
      </c>
    </row>
    <row r="96" s="2" customFormat="1">
      <c r="A96" s="40"/>
      <c r="B96" s="41"/>
      <c r="C96" s="42"/>
      <c r="D96" s="227" t="s">
        <v>150</v>
      </c>
      <c r="E96" s="42"/>
      <c r="F96" s="228" t="s">
        <v>145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80</v>
      </c>
    </row>
    <row r="97" s="13" customFormat="1">
      <c r="A97" s="13"/>
      <c r="B97" s="232"/>
      <c r="C97" s="233"/>
      <c r="D97" s="227" t="s">
        <v>151</v>
      </c>
      <c r="E97" s="234" t="s">
        <v>19</v>
      </c>
      <c r="F97" s="235" t="s">
        <v>548</v>
      </c>
      <c r="G97" s="233"/>
      <c r="H97" s="236">
        <v>3.29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151</v>
      </c>
      <c r="AU97" s="242" t="s">
        <v>80</v>
      </c>
      <c r="AV97" s="13" t="s">
        <v>80</v>
      </c>
      <c r="AW97" s="13" t="s">
        <v>32</v>
      </c>
      <c r="AX97" s="13" t="s">
        <v>78</v>
      </c>
      <c r="AY97" s="242" t="s">
        <v>141</v>
      </c>
    </row>
    <row r="98" s="2" customFormat="1">
      <c r="A98" s="40"/>
      <c r="B98" s="41"/>
      <c r="C98" s="214" t="s">
        <v>80</v>
      </c>
      <c r="D98" s="214" t="s">
        <v>143</v>
      </c>
      <c r="E98" s="215" t="s">
        <v>549</v>
      </c>
      <c r="F98" s="216" t="s">
        <v>550</v>
      </c>
      <c r="G98" s="217" t="s">
        <v>146</v>
      </c>
      <c r="H98" s="218">
        <v>64.579999999999998</v>
      </c>
      <c r="I98" s="219"/>
      <c r="J98" s="220">
        <f>ROUND(I98*H98,2)</f>
        <v>0</v>
      </c>
      <c r="K98" s="216" t="s">
        <v>147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0.28999999999999998</v>
      </c>
      <c r="T98" s="224">
        <f>S98*H98</f>
        <v>18.728199999999998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148</v>
      </c>
      <c r="AT98" s="225" t="s">
        <v>143</v>
      </c>
      <c r="AU98" s="225" t="s">
        <v>80</v>
      </c>
      <c r="AY98" s="19" t="s">
        <v>141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78</v>
      </c>
      <c r="BK98" s="226">
        <f>ROUND(I98*H98,2)</f>
        <v>0</v>
      </c>
      <c r="BL98" s="19" t="s">
        <v>148</v>
      </c>
      <c r="BM98" s="225" t="s">
        <v>551</v>
      </c>
    </row>
    <row r="99" s="2" customFormat="1">
      <c r="A99" s="40"/>
      <c r="B99" s="41"/>
      <c r="C99" s="42"/>
      <c r="D99" s="227" t="s">
        <v>150</v>
      </c>
      <c r="E99" s="42"/>
      <c r="F99" s="228" t="s">
        <v>550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150</v>
      </c>
      <c r="AU99" s="19" t="s">
        <v>80</v>
      </c>
    </row>
    <row r="100" s="13" customFormat="1">
      <c r="A100" s="13"/>
      <c r="B100" s="232"/>
      <c r="C100" s="233"/>
      <c r="D100" s="227" t="s">
        <v>151</v>
      </c>
      <c r="E100" s="234" t="s">
        <v>19</v>
      </c>
      <c r="F100" s="235" t="s">
        <v>552</v>
      </c>
      <c r="G100" s="233"/>
      <c r="H100" s="236">
        <v>64.579999999999998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151</v>
      </c>
      <c r="AU100" s="242" t="s">
        <v>80</v>
      </c>
      <c r="AV100" s="13" t="s">
        <v>80</v>
      </c>
      <c r="AW100" s="13" t="s">
        <v>32</v>
      </c>
      <c r="AX100" s="13" t="s">
        <v>78</v>
      </c>
      <c r="AY100" s="242" t="s">
        <v>141</v>
      </c>
    </row>
    <row r="101" s="2" customFormat="1" ht="33" customHeight="1">
      <c r="A101" s="40"/>
      <c r="B101" s="41"/>
      <c r="C101" s="214" t="s">
        <v>162</v>
      </c>
      <c r="D101" s="214" t="s">
        <v>143</v>
      </c>
      <c r="E101" s="215" t="s">
        <v>553</v>
      </c>
      <c r="F101" s="216" t="s">
        <v>554</v>
      </c>
      <c r="G101" s="217" t="s">
        <v>146</v>
      </c>
      <c r="H101" s="218">
        <v>64.579999999999998</v>
      </c>
      <c r="I101" s="219"/>
      <c r="J101" s="220">
        <f>ROUND(I101*H101,2)</f>
        <v>0</v>
      </c>
      <c r="K101" s="216" t="s">
        <v>147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0.098000000000000004</v>
      </c>
      <c r="T101" s="224">
        <f>S101*H101</f>
        <v>6.3288400000000005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148</v>
      </c>
      <c r="AT101" s="225" t="s">
        <v>143</v>
      </c>
      <c r="AU101" s="225" t="s">
        <v>80</v>
      </c>
      <c r="AY101" s="19" t="s">
        <v>141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148</v>
      </c>
      <c r="BM101" s="225" t="s">
        <v>555</v>
      </c>
    </row>
    <row r="102" s="2" customFormat="1">
      <c r="A102" s="40"/>
      <c r="B102" s="41"/>
      <c r="C102" s="42"/>
      <c r="D102" s="227" t="s">
        <v>150</v>
      </c>
      <c r="E102" s="42"/>
      <c r="F102" s="228" t="s">
        <v>554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150</v>
      </c>
      <c r="AU102" s="19" t="s">
        <v>80</v>
      </c>
    </row>
    <row r="103" s="13" customFormat="1">
      <c r="A103" s="13"/>
      <c r="B103" s="232"/>
      <c r="C103" s="233"/>
      <c r="D103" s="227" t="s">
        <v>151</v>
      </c>
      <c r="E103" s="234" t="s">
        <v>19</v>
      </c>
      <c r="F103" s="235" t="s">
        <v>556</v>
      </c>
      <c r="G103" s="233"/>
      <c r="H103" s="236">
        <v>64.579999999999998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151</v>
      </c>
      <c r="AU103" s="242" t="s">
        <v>80</v>
      </c>
      <c r="AV103" s="13" t="s">
        <v>80</v>
      </c>
      <c r="AW103" s="13" t="s">
        <v>32</v>
      </c>
      <c r="AX103" s="13" t="s">
        <v>78</v>
      </c>
      <c r="AY103" s="242" t="s">
        <v>141</v>
      </c>
    </row>
    <row r="104" s="2" customFormat="1">
      <c r="A104" s="40"/>
      <c r="B104" s="41"/>
      <c r="C104" s="214" t="s">
        <v>148</v>
      </c>
      <c r="D104" s="214" t="s">
        <v>143</v>
      </c>
      <c r="E104" s="215" t="s">
        <v>483</v>
      </c>
      <c r="F104" s="216" t="s">
        <v>484</v>
      </c>
      <c r="G104" s="217" t="s">
        <v>146</v>
      </c>
      <c r="H104" s="218">
        <v>10.67</v>
      </c>
      <c r="I104" s="219"/>
      <c r="J104" s="220">
        <f>ROUND(I104*H104,2)</f>
        <v>0</v>
      </c>
      <c r="K104" s="216" t="s">
        <v>147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0.17000000000000001</v>
      </c>
      <c r="T104" s="224">
        <f>S104*H104</f>
        <v>1.8139000000000001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148</v>
      </c>
      <c r="AT104" s="225" t="s">
        <v>143</v>
      </c>
      <c r="AU104" s="225" t="s">
        <v>80</v>
      </c>
      <c r="AY104" s="19" t="s">
        <v>141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78</v>
      </c>
      <c r="BK104" s="226">
        <f>ROUND(I104*H104,2)</f>
        <v>0</v>
      </c>
      <c r="BL104" s="19" t="s">
        <v>148</v>
      </c>
      <c r="BM104" s="225" t="s">
        <v>557</v>
      </c>
    </row>
    <row r="105" s="2" customFormat="1">
      <c r="A105" s="40"/>
      <c r="B105" s="41"/>
      <c r="C105" s="42"/>
      <c r="D105" s="227" t="s">
        <v>150</v>
      </c>
      <c r="E105" s="42"/>
      <c r="F105" s="228" t="s">
        <v>484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80</v>
      </c>
    </row>
    <row r="106" s="13" customFormat="1">
      <c r="A106" s="13"/>
      <c r="B106" s="232"/>
      <c r="C106" s="233"/>
      <c r="D106" s="227" t="s">
        <v>151</v>
      </c>
      <c r="E106" s="234" t="s">
        <v>19</v>
      </c>
      <c r="F106" s="235" t="s">
        <v>558</v>
      </c>
      <c r="G106" s="233"/>
      <c r="H106" s="236">
        <v>10.67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151</v>
      </c>
      <c r="AU106" s="242" t="s">
        <v>80</v>
      </c>
      <c r="AV106" s="13" t="s">
        <v>80</v>
      </c>
      <c r="AW106" s="13" t="s">
        <v>32</v>
      </c>
      <c r="AX106" s="13" t="s">
        <v>78</v>
      </c>
      <c r="AY106" s="242" t="s">
        <v>141</v>
      </c>
    </row>
    <row r="107" s="2" customFormat="1">
      <c r="A107" s="40"/>
      <c r="B107" s="41"/>
      <c r="C107" s="214" t="s">
        <v>173</v>
      </c>
      <c r="D107" s="214" t="s">
        <v>143</v>
      </c>
      <c r="E107" s="215" t="s">
        <v>559</v>
      </c>
      <c r="F107" s="216" t="s">
        <v>560</v>
      </c>
      <c r="G107" s="217" t="s">
        <v>146</v>
      </c>
      <c r="H107" s="218">
        <v>3.29</v>
      </c>
      <c r="I107" s="219"/>
      <c r="J107" s="220">
        <f>ROUND(I107*H107,2)</f>
        <v>0</v>
      </c>
      <c r="K107" s="216" t="s">
        <v>147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0.28999999999999998</v>
      </c>
      <c r="T107" s="224">
        <f>S107*H107</f>
        <v>0.95409999999999995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148</v>
      </c>
      <c r="AT107" s="225" t="s">
        <v>143</v>
      </c>
      <c r="AU107" s="225" t="s">
        <v>80</v>
      </c>
      <c r="AY107" s="19" t="s">
        <v>141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78</v>
      </c>
      <c r="BK107" s="226">
        <f>ROUND(I107*H107,2)</f>
        <v>0</v>
      </c>
      <c r="BL107" s="19" t="s">
        <v>148</v>
      </c>
      <c r="BM107" s="225" t="s">
        <v>561</v>
      </c>
    </row>
    <row r="108" s="2" customFormat="1">
      <c r="A108" s="40"/>
      <c r="B108" s="41"/>
      <c r="C108" s="42"/>
      <c r="D108" s="227" t="s">
        <v>150</v>
      </c>
      <c r="E108" s="42"/>
      <c r="F108" s="228" t="s">
        <v>560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150</v>
      </c>
      <c r="AU108" s="19" t="s">
        <v>80</v>
      </c>
    </row>
    <row r="109" s="13" customFormat="1">
      <c r="A109" s="13"/>
      <c r="B109" s="232"/>
      <c r="C109" s="233"/>
      <c r="D109" s="227" t="s">
        <v>151</v>
      </c>
      <c r="E109" s="234" t="s">
        <v>19</v>
      </c>
      <c r="F109" s="235" t="s">
        <v>562</v>
      </c>
      <c r="G109" s="233"/>
      <c r="H109" s="236">
        <v>3.29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151</v>
      </c>
      <c r="AU109" s="242" t="s">
        <v>80</v>
      </c>
      <c r="AV109" s="13" t="s">
        <v>80</v>
      </c>
      <c r="AW109" s="13" t="s">
        <v>32</v>
      </c>
      <c r="AX109" s="13" t="s">
        <v>78</v>
      </c>
      <c r="AY109" s="242" t="s">
        <v>141</v>
      </c>
    </row>
    <row r="110" s="2" customFormat="1" ht="33" customHeight="1">
      <c r="A110" s="40"/>
      <c r="B110" s="41"/>
      <c r="C110" s="214" t="s">
        <v>181</v>
      </c>
      <c r="D110" s="214" t="s">
        <v>143</v>
      </c>
      <c r="E110" s="215" t="s">
        <v>167</v>
      </c>
      <c r="F110" s="216" t="s">
        <v>168</v>
      </c>
      <c r="G110" s="217" t="s">
        <v>146</v>
      </c>
      <c r="H110" s="218">
        <v>21.190000000000001</v>
      </c>
      <c r="I110" s="219"/>
      <c r="J110" s="220">
        <f>ROUND(I110*H110,2)</f>
        <v>0</v>
      </c>
      <c r="K110" s="216" t="s">
        <v>147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0.22</v>
      </c>
      <c r="T110" s="224">
        <f>S110*H110</f>
        <v>4.6618000000000004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148</v>
      </c>
      <c r="AT110" s="225" t="s">
        <v>143</v>
      </c>
      <c r="AU110" s="225" t="s">
        <v>80</v>
      </c>
      <c r="AY110" s="19" t="s">
        <v>141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78</v>
      </c>
      <c r="BK110" s="226">
        <f>ROUND(I110*H110,2)</f>
        <v>0</v>
      </c>
      <c r="BL110" s="19" t="s">
        <v>148</v>
      </c>
      <c r="BM110" s="225" t="s">
        <v>563</v>
      </c>
    </row>
    <row r="111" s="2" customFormat="1">
      <c r="A111" s="40"/>
      <c r="B111" s="41"/>
      <c r="C111" s="42"/>
      <c r="D111" s="227" t="s">
        <v>150</v>
      </c>
      <c r="E111" s="42"/>
      <c r="F111" s="228" t="s">
        <v>168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80</v>
      </c>
    </row>
    <row r="112" s="13" customFormat="1">
      <c r="A112" s="13"/>
      <c r="B112" s="232"/>
      <c r="C112" s="233"/>
      <c r="D112" s="227" t="s">
        <v>151</v>
      </c>
      <c r="E112" s="234" t="s">
        <v>19</v>
      </c>
      <c r="F112" s="235" t="s">
        <v>564</v>
      </c>
      <c r="G112" s="233"/>
      <c r="H112" s="236">
        <v>21.190000000000001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151</v>
      </c>
      <c r="AU112" s="242" t="s">
        <v>80</v>
      </c>
      <c r="AV112" s="13" t="s">
        <v>80</v>
      </c>
      <c r="AW112" s="13" t="s">
        <v>32</v>
      </c>
      <c r="AX112" s="13" t="s">
        <v>78</v>
      </c>
      <c r="AY112" s="242" t="s">
        <v>141</v>
      </c>
    </row>
    <row r="113" s="2" customFormat="1">
      <c r="A113" s="40"/>
      <c r="B113" s="41"/>
      <c r="C113" s="214" t="s">
        <v>187</v>
      </c>
      <c r="D113" s="214" t="s">
        <v>143</v>
      </c>
      <c r="E113" s="215" t="s">
        <v>174</v>
      </c>
      <c r="F113" s="216" t="s">
        <v>175</v>
      </c>
      <c r="G113" s="217" t="s">
        <v>176</v>
      </c>
      <c r="H113" s="218">
        <v>42.399999999999999</v>
      </c>
      <c r="I113" s="219"/>
      <c r="J113" s="220">
        <f>ROUND(I113*H113,2)</f>
        <v>0</v>
      </c>
      <c r="K113" s="216" t="s">
        <v>147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0.20499999999999999</v>
      </c>
      <c r="T113" s="224">
        <f>S113*H113</f>
        <v>8.6919999999999984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148</v>
      </c>
      <c r="AT113" s="225" t="s">
        <v>143</v>
      </c>
      <c r="AU113" s="225" t="s">
        <v>80</v>
      </c>
      <c r="AY113" s="19" t="s">
        <v>141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78</v>
      </c>
      <c r="BK113" s="226">
        <f>ROUND(I113*H113,2)</f>
        <v>0</v>
      </c>
      <c r="BL113" s="19" t="s">
        <v>148</v>
      </c>
      <c r="BM113" s="225" t="s">
        <v>565</v>
      </c>
    </row>
    <row r="114" s="2" customFormat="1">
      <c r="A114" s="40"/>
      <c r="B114" s="41"/>
      <c r="C114" s="42"/>
      <c r="D114" s="227" t="s">
        <v>150</v>
      </c>
      <c r="E114" s="42"/>
      <c r="F114" s="228" t="s">
        <v>175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150</v>
      </c>
      <c r="AU114" s="19" t="s">
        <v>80</v>
      </c>
    </row>
    <row r="115" s="13" customFormat="1">
      <c r="A115" s="13"/>
      <c r="B115" s="232"/>
      <c r="C115" s="233"/>
      <c r="D115" s="227" t="s">
        <v>151</v>
      </c>
      <c r="E115" s="234" t="s">
        <v>19</v>
      </c>
      <c r="F115" s="235" t="s">
        <v>566</v>
      </c>
      <c r="G115" s="233"/>
      <c r="H115" s="236">
        <v>42.399999999999999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151</v>
      </c>
      <c r="AU115" s="242" t="s">
        <v>80</v>
      </c>
      <c r="AV115" s="13" t="s">
        <v>80</v>
      </c>
      <c r="AW115" s="13" t="s">
        <v>32</v>
      </c>
      <c r="AX115" s="13" t="s">
        <v>78</v>
      </c>
      <c r="AY115" s="242" t="s">
        <v>141</v>
      </c>
    </row>
    <row r="116" s="2" customFormat="1">
      <c r="A116" s="40"/>
      <c r="B116" s="41"/>
      <c r="C116" s="214" t="s">
        <v>198</v>
      </c>
      <c r="D116" s="214" t="s">
        <v>143</v>
      </c>
      <c r="E116" s="215" t="s">
        <v>182</v>
      </c>
      <c r="F116" s="216" t="s">
        <v>183</v>
      </c>
      <c r="G116" s="217" t="s">
        <v>176</v>
      </c>
      <c r="H116" s="218">
        <v>8.1999999999999993</v>
      </c>
      <c r="I116" s="219"/>
      <c r="J116" s="220">
        <f>ROUND(I116*H116,2)</f>
        <v>0</v>
      </c>
      <c r="K116" s="216" t="s">
        <v>147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0.040000000000000001</v>
      </c>
      <c r="T116" s="224">
        <f>S116*H116</f>
        <v>0.32799999999999996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148</v>
      </c>
      <c r="AT116" s="225" t="s">
        <v>143</v>
      </c>
      <c r="AU116" s="225" t="s">
        <v>80</v>
      </c>
      <c r="AY116" s="19" t="s">
        <v>141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78</v>
      </c>
      <c r="BK116" s="226">
        <f>ROUND(I116*H116,2)</f>
        <v>0</v>
      </c>
      <c r="BL116" s="19" t="s">
        <v>148</v>
      </c>
      <c r="BM116" s="225" t="s">
        <v>567</v>
      </c>
    </row>
    <row r="117" s="2" customFormat="1">
      <c r="A117" s="40"/>
      <c r="B117" s="41"/>
      <c r="C117" s="42"/>
      <c r="D117" s="227" t="s">
        <v>150</v>
      </c>
      <c r="E117" s="42"/>
      <c r="F117" s="228" t="s">
        <v>183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150</v>
      </c>
      <c r="AU117" s="19" t="s">
        <v>80</v>
      </c>
    </row>
    <row r="118" s="13" customFormat="1">
      <c r="A118" s="13"/>
      <c r="B118" s="232"/>
      <c r="C118" s="233"/>
      <c r="D118" s="227" t="s">
        <v>151</v>
      </c>
      <c r="E118" s="234" t="s">
        <v>19</v>
      </c>
      <c r="F118" s="235" t="s">
        <v>568</v>
      </c>
      <c r="G118" s="233"/>
      <c r="H118" s="236">
        <v>8.1999999999999993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151</v>
      </c>
      <c r="AU118" s="242" t="s">
        <v>80</v>
      </c>
      <c r="AV118" s="13" t="s">
        <v>80</v>
      </c>
      <c r="AW118" s="13" t="s">
        <v>32</v>
      </c>
      <c r="AX118" s="13" t="s">
        <v>78</v>
      </c>
      <c r="AY118" s="242" t="s">
        <v>141</v>
      </c>
    </row>
    <row r="119" s="2" customFormat="1" ht="16.5" customHeight="1">
      <c r="A119" s="40"/>
      <c r="B119" s="41"/>
      <c r="C119" s="214" t="s">
        <v>206</v>
      </c>
      <c r="D119" s="214" t="s">
        <v>143</v>
      </c>
      <c r="E119" s="215" t="s">
        <v>491</v>
      </c>
      <c r="F119" s="216" t="s">
        <v>492</v>
      </c>
      <c r="G119" s="217" t="s">
        <v>190</v>
      </c>
      <c r="H119" s="218">
        <v>3.3580000000000001</v>
      </c>
      <c r="I119" s="219"/>
      <c r="J119" s="220">
        <f>ROUND(I119*H119,2)</f>
        <v>0</v>
      </c>
      <c r="K119" s="216" t="s">
        <v>147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148</v>
      </c>
      <c r="AT119" s="225" t="s">
        <v>143</v>
      </c>
      <c r="AU119" s="225" t="s">
        <v>80</v>
      </c>
      <c r="AY119" s="19" t="s">
        <v>141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78</v>
      </c>
      <c r="BK119" s="226">
        <f>ROUND(I119*H119,2)</f>
        <v>0</v>
      </c>
      <c r="BL119" s="19" t="s">
        <v>148</v>
      </c>
      <c r="BM119" s="225" t="s">
        <v>569</v>
      </c>
    </row>
    <row r="120" s="2" customFormat="1">
      <c r="A120" s="40"/>
      <c r="B120" s="41"/>
      <c r="C120" s="42"/>
      <c r="D120" s="227" t="s">
        <v>150</v>
      </c>
      <c r="E120" s="42"/>
      <c r="F120" s="228" t="s">
        <v>492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150</v>
      </c>
      <c r="AU120" s="19" t="s">
        <v>80</v>
      </c>
    </row>
    <row r="121" s="13" customFormat="1">
      <c r="A121" s="13"/>
      <c r="B121" s="232"/>
      <c r="C121" s="233"/>
      <c r="D121" s="227" t="s">
        <v>151</v>
      </c>
      <c r="E121" s="234" t="s">
        <v>19</v>
      </c>
      <c r="F121" s="235" t="s">
        <v>570</v>
      </c>
      <c r="G121" s="233"/>
      <c r="H121" s="236">
        <v>3.3580000000000001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151</v>
      </c>
      <c r="AU121" s="242" t="s">
        <v>80</v>
      </c>
      <c r="AV121" s="13" t="s">
        <v>80</v>
      </c>
      <c r="AW121" s="13" t="s">
        <v>32</v>
      </c>
      <c r="AX121" s="13" t="s">
        <v>78</v>
      </c>
      <c r="AY121" s="242" t="s">
        <v>141</v>
      </c>
    </row>
    <row r="122" s="2" customFormat="1">
      <c r="A122" s="40"/>
      <c r="B122" s="41"/>
      <c r="C122" s="214" t="s">
        <v>214</v>
      </c>
      <c r="D122" s="214" t="s">
        <v>143</v>
      </c>
      <c r="E122" s="215" t="s">
        <v>571</v>
      </c>
      <c r="F122" s="216" t="s">
        <v>572</v>
      </c>
      <c r="G122" s="217" t="s">
        <v>190</v>
      </c>
      <c r="H122" s="218">
        <v>5.798</v>
      </c>
      <c r="I122" s="219"/>
      <c r="J122" s="220">
        <f>ROUND(I122*H122,2)</f>
        <v>0</v>
      </c>
      <c r="K122" s="216" t="s">
        <v>147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148</v>
      </c>
      <c r="AT122" s="225" t="s">
        <v>143</v>
      </c>
      <c r="AU122" s="225" t="s">
        <v>80</v>
      </c>
      <c r="AY122" s="19" t="s">
        <v>141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148</v>
      </c>
      <c r="BM122" s="225" t="s">
        <v>573</v>
      </c>
    </row>
    <row r="123" s="2" customFormat="1">
      <c r="A123" s="40"/>
      <c r="B123" s="41"/>
      <c r="C123" s="42"/>
      <c r="D123" s="227" t="s">
        <v>150</v>
      </c>
      <c r="E123" s="42"/>
      <c r="F123" s="228" t="s">
        <v>572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150</v>
      </c>
      <c r="AU123" s="19" t="s">
        <v>80</v>
      </c>
    </row>
    <row r="124" s="13" customFormat="1">
      <c r="A124" s="13"/>
      <c r="B124" s="232"/>
      <c r="C124" s="233"/>
      <c r="D124" s="227" t="s">
        <v>151</v>
      </c>
      <c r="E124" s="234" t="s">
        <v>19</v>
      </c>
      <c r="F124" s="235" t="s">
        <v>574</v>
      </c>
      <c r="G124" s="233"/>
      <c r="H124" s="236">
        <v>5.798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151</v>
      </c>
      <c r="AU124" s="242" t="s">
        <v>80</v>
      </c>
      <c r="AV124" s="13" t="s">
        <v>80</v>
      </c>
      <c r="AW124" s="13" t="s">
        <v>32</v>
      </c>
      <c r="AX124" s="13" t="s">
        <v>78</v>
      </c>
      <c r="AY124" s="242" t="s">
        <v>141</v>
      </c>
    </row>
    <row r="125" s="2" customFormat="1">
      <c r="A125" s="40"/>
      <c r="B125" s="41"/>
      <c r="C125" s="214" t="s">
        <v>219</v>
      </c>
      <c r="D125" s="214" t="s">
        <v>143</v>
      </c>
      <c r="E125" s="215" t="s">
        <v>575</v>
      </c>
      <c r="F125" s="216" t="s">
        <v>576</v>
      </c>
      <c r="G125" s="217" t="s">
        <v>190</v>
      </c>
      <c r="H125" s="218">
        <v>8.1050000000000004</v>
      </c>
      <c r="I125" s="219"/>
      <c r="J125" s="220">
        <f>ROUND(I125*H125,2)</f>
        <v>0</v>
      </c>
      <c r="K125" s="216" t="s">
        <v>147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148</v>
      </c>
      <c r="AT125" s="225" t="s">
        <v>143</v>
      </c>
      <c r="AU125" s="225" t="s">
        <v>80</v>
      </c>
      <c r="AY125" s="19" t="s">
        <v>141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78</v>
      </c>
      <c r="BK125" s="226">
        <f>ROUND(I125*H125,2)</f>
        <v>0</v>
      </c>
      <c r="BL125" s="19" t="s">
        <v>148</v>
      </c>
      <c r="BM125" s="225" t="s">
        <v>577</v>
      </c>
    </row>
    <row r="126" s="2" customFormat="1">
      <c r="A126" s="40"/>
      <c r="B126" s="41"/>
      <c r="C126" s="42"/>
      <c r="D126" s="227" t="s">
        <v>150</v>
      </c>
      <c r="E126" s="42"/>
      <c r="F126" s="228" t="s">
        <v>576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150</v>
      </c>
      <c r="AU126" s="19" t="s">
        <v>80</v>
      </c>
    </row>
    <row r="127" s="13" customFormat="1">
      <c r="A127" s="13"/>
      <c r="B127" s="232"/>
      <c r="C127" s="233"/>
      <c r="D127" s="227" t="s">
        <v>151</v>
      </c>
      <c r="E127" s="234" t="s">
        <v>19</v>
      </c>
      <c r="F127" s="235" t="s">
        <v>578</v>
      </c>
      <c r="G127" s="233"/>
      <c r="H127" s="236">
        <v>2.1299999999999999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151</v>
      </c>
      <c r="AU127" s="242" t="s">
        <v>80</v>
      </c>
      <c r="AV127" s="13" t="s">
        <v>80</v>
      </c>
      <c r="AW127" s="13" t="s">
        <v>32</v>
      </c>
      <c r="AX127" s="13" t="s">
        <v>71</v>
      </c>
      <c r="AY127" s="242" t="s">
        <v>141</v>
      </c>
    </row>
    <row r="128" s="13" customFormat="1">
      <c r="A128" s="13"/>
      <c r="B128" s="232"/>
      <c r="C128" s="233"/>
      <c r="D128" s="227" t="s">
        <v>151</v>
      </c>
      <c r="E128" s="234" t="s">
        <v>19</v>
      </c>
      <c r="F128" s="235" t="s">
        <v>579</v>
      </c>
      <c r="G128" s="233"/>
      <c r="H128" s="236">
        <v>5.9749999999999996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151</v>
      </c>
      <c r="AU128" s="242" t="s">
        <v>80</v>
      </c>
      <c r="AV128" s="13" t="s">
        <v>80</v>
      </c>
      <c r="AW128" s="13" t="s">
        <v>32</v>
      </c>
      <c r="AX128" s="13" t="s">
        <v>71</v>
      </c>
      <c r="AY128" s="242" t="s">
        <v>141</v>
      </c>
    </row>
    <row r="129" s="14" customFormat="1">
      <c r="A129" s="14"/>
      <c r="B129" s="243"/>
      <c r="C129" s="244"/>
      <c r="D129" s="227" t="s">
        <v>151</v>
      </c>
      <c r="E129" s="245" t="s">
        <v>19</v>
      </c>
      <c r="F129" s="246" t="s">
        <v>155</v>
      </c>
      <c r="G129" s="244"/>
      <c r="H129" s="247">
        <v>8.1050000000000004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151</v>
      </c>
      <c r="AU129" s="253" t="s">
        <v>80</v>
      </c>
      <c r="AV129" s="14" t="s">
        <v>148</v>
      </c>
      <c r="AW129" s="14" t="s">
        <v>32</v>
      </c>
      <c r="AX129" s="14" t="s">
        <v>78</v>
      </c>
      <c r="AY129" s="253" t="s">
        <v>141</v>
      </c>
    </row>
    <row r="130" s="2" customFormat="1">
      <c r="A130" s="40"/>
      <c r="B130" s="41"/>
      <c r="C130" s="214" t="s">
        <v>225</v>
      </c>
      <c r="D130" s="214" t="s">
        <v>143</v>
      </c>
      <c r="E130" s="215" t="s">
        <v>207</v>
      </c>
      <c r="F130" s="216" t="s">
        <v>208</v>
      </c>
      <c r="G130" s="217" t="s">
        <v>190</v>
      </c>
      <c r="H130" s="218">
        <v>6.7889999999999997</v>
      </c>
      <c r="I130" s="219"/>
      <c r="J130" s="220">
        <f>ROUND(I130*H130,2)</f>
        <v>0</v>
      </c>
      <c r="K130" s="216" t="s">
        <v>147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148</v>
      </c>
      <c r="AT130" s="225" t="s">
        <v>143</v>
      </c>
      <c r="AU130" s="225" t="s">
        <v>80</v>
      </c>
      <c r="AY130" s="19" t="s">
        <v>141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78</v>
      </c>
      <c r="BK130" s="226">
        <f>ROUND(I130*H130,2)</f>
        <v>0</v>
      </c>
      <c r="BL130" s="19" t="s">
        <v>148</v>
      </c>
      <c r="BM130" s="225" t="s">
        <v>580</v>
      </c>
    </row>
    <row r="131" s="2" customFormat="1">
      <c r="A131" s="40"/>
      <c r="B131" s="41"/>
      <c r="C131" s="42"/>
      <c r="D131" s="227" t="s">
        <v>150</v>
      </c>
      <c r="E131" s="42"/>
      <c r="F131" s="228" t="s">
        <v>208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150</v>
      </c>
      <c r="AU131" s="19" t="s">
        <v>80</v>
      </c>
    </row>
    <row r="132" s="13" customFormat="1">
      <c r="A132" s="13"/>
      <c r="B132" s="232"/>
      <c r="C132" s="233"/>
      <c r="D132" s="227" t="s">
        <v>151</v>
      </c>
      <c r="E132" s="234" t="s">
        <v>19</v>
      </c>
      <c r="F132" s="235" t="s">
        <v>581</v>
      </c>
      <c r="G132" s="233"/>
      <c r="H132" s="236">
        <v>3.3580000000000001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151</v>
      </c>
      <c r="AU132" s="242" t="s">
        <v>80</v>
      </c>
      <c r="AV132" s="13" t="s">
        <v>80</v>
      </c>
      <c r="AW132" s="13" t="s">
        <v>32</v>
      </c>
      <c r="AX132" s="13" t="s">
        <v>71</v>
      </c>
      <c r="AY132" s="242" t="s">
        <v>141</v>
      </c>
    </row>
    <row r="133" s="13" customFormat="1">
      <c r="A133" s="13"/>
      <c r="B133" s="232"/>
      <c r="C133" s="233"/>
      <c r="D133" s="227" t="s">
        <v>151</v>
      </c>
      <c r="E133" s="234" t="s">
        <v>19</v>
      </c>
      <c r="F133" s="235" t="s">
        <v>582</v>
      </c>
      <c r="G133" s="233"/>
      <c r="H133" s="236">
        <v>5.798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151</v>
      </c>
      <c r="AU133" s="242" t="s">
        <v>80</v>
      </c>
      <c r="AV133" s="13" t="s">
        <v>80</v>
      </c>
      <c r="AW133" s="13" t="s">
        <v>32</v>
      </c>
      <c r="AX133" s="13" t="s">
        <v>71</v>
      </c>
      <c r="AY133" s="242" t="s">
        <v>141</v>
      </c>
    </row>
    <row r="134" s="13" customFormat="1">
      <c r="A134" s="13"/>
      <c r="B134" s="232"/>
      <c r="C134" s="233"/>
      <c r="D134" s="227" t="s">
        <v>151</v>
      </c>
      <c r="E134" s="234" t="s">
        <v>19</v>
      </c>
      <c r="F134" s="235" t="s">
        <v>583</v>
      </c>
      <c r="G134" s="233"/>
      <c r="H134" s="236">
        <v>-2.367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151</v>
      </c>
      <c r="AU134" s="242" t="s">
        <v>80</v>
      </c>
      <c r="AV134" s="13" t="s">
        <v>80</v>
      </c>
      <c r="AW134" s="13" t="s">
        <v>32</v>
      </c>
      <c r="AX134" s="13" t="s">
        <v>71</v>
      </c>
      <c r="AY134" s="242" t="s">
        <v>141</v>
      </c>
    </row>
    <row r="135" s="14" customFormat="1">
      <c r="A135" s="14"/>
      <c r="B135" s="243"/>
      <c r="C135" s="244"/>
      <c r="D135" s="227" t="s">
        <v>151</v>
      </c>
      <c r="E135" s="245" t="s">
        <v>19</v>
      </c>
      <c r="F135" s="246" t="s">
        <v>155</v>
      </c>
      <c r="G135" s="244"/>
      <c r="H135" s="247">
        <v>6.7890000000000006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151</v>
      </c>
      <c r="AU135" s="253" t="s">
        <v>80</v>
      </c>
      <c r="AV135" s="14" t="s">
        <v>148</v>
      </c>
      <c r="AW135" s="14" t="s">
        <v>32</v>
      </c>
      <c r="AX135" s="14" t="s">
        <v>78</v>
      </c>
      <c r="AY135" s="253" t="s">
        <v>141</v>
      </c>
    </row>
    <row r="136" s="2" customFormat="1">
      <c r="A136" s="40"/>
      <c r="B136" s="41"/>
      <c r="C136" s="214" t="s">
        <v>232</v>
      </c>
      <c r="D136" s="214" t="s">
        <v>143</v>
      </c>
      <c r="E136" s="215" t="s">
        <v>215</v>
      </c>
      <c r="F136" s="216" t="s">
        <v>216</v>
      </c>
      <c r="G136" s="217" t="s">
        <v>190</v>
      </c>
      <c r="H136" s="218">
        <v>6.7889999999999997</v>
      </c>
      <c r="I136" s="219"/>
      <c r="J136" s="220">
        <f>ROUND(I136*H136,2)</f>
        <v>0</v>
      </c>
      <c r="K136" s="216" t="s">
        <v>147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148</v>
      </c>
      <c r="AT136" s="225" t="s">
        <v>143</v>
      </c>
      <c r="AU136" s="225" t="s">
        <v>80</v>
      </c>
      <c r="AY136" s="19" t="s">
        <v>141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78</v>
      </c>
      <c r="BK136" s="226">
        <f>ROUND(I136*H136,2)</f>
        <v>0</v>
      </c>
      <c r="BL136" s="19" t="s">
        <v>148</v>
      </c>
      <c r="BM136" s="225" t="s">
        <v>584</v>
      </c>
    </row>
    <row r="137" s="2" customFormat="1">
      <c r="A137" s="40"/>
      <c r="B137" s="41"/>
      <c r="C137" s="42"/>
      <c r="D137" s="227" t="s">
        <v>150</v>
      </c>
      <c r="E137" s="42"/>
      <c r="F137" s="228" t="s">
        <v>216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150</v>
      </c>
      <c r="AU137" s="19" t="s">
        <v>80</v>
      </c>
    </row>
    <row r="138" s="13" customFormat="1">
      <c r="A138" s="13"/>
      <c r="B138" s="232"/>
      <c r="C138" s="233"/>
      <c r="D138" s="227" t="s">
        <v>151</v>
      </c>
      <c r="E138" s="234" t="s">
        <v>19</v>
      </c>
      <c r="F138" s="235" t="s">
        <v>585</v>
      </c>
      <c r="G138" s="233"/>
      <c r="H138" s="236">
        <v>6.7889999999999997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151</v>
      </c>
      <c r="AU138" s="242" t="s">
        <v>80</v>
      </c>
      <c r="AV138" s="13" t="s">
        <v>80</v>
      </c>
      <c r="AW138" s="13" t="s">
        <v>32</v>
      </c>
      <c r="AX138" s="13" t="s">
        <v>78</v>
      </c>
      <c r="AY138" s="242" t="s">
        <v>141</v>
      </c>
    </row>
    <row r="139" s="2" customFormat="1">
      <c r="A139" s="40"/>
      <c r="B139" s="41"/>
      <c r="C139" s="214" t="s">
        <v>239</v>
      </c>
      <c r="D139" s="214" t="s">
        <v>143</v>
      </c>
      <c r="E139" s="215" t="s">
        <v>220</v>
      </c>
      <c r="F139" s="216" t="s">
        <v>221</v>
      </c>
      <c r="G139" s="217" t="s">
        <v>222</v>
      </c>
      <c r="H139" s="218">
        <v>12.220000000000001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148</v>
      </c>
      <c r="AT139" s="225" t="s">
        <v>143</v>
      </c>
      <c r="AU139" s="225" t="s">
        <v>80</v>
      </c>
      <c r="AY139" s="19" t="s">
        <v>141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78</v>
      </c>
      <c r="BK139" s="226">
        <f>ROUND(I139*H139,2)</f>
        <v>0</v>
      </c>
      <c r="BL139" s="19" t="s">
        <v>148</v>
      </c>
      <c r="BM139" s="225" t="s">
        <v>586</v>
      </c>
    </row>
    <row r="140" s="2" customFormat="1">
      <c r="A140" s="40"/>
      <c r="B140" s="41"/>
      <c r="C140" s="42"/>
      <c r="D140" s="227" t="s">
        <v>150</v>
      </c>
      <c r="E140" s="42"/>
      <c r="F140" s="228" t="s">
        <v>221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150</v>
      </c>
      <c r="AU140" s="19" t="s">
        <v>80</v>
      </c>
    </row>
    <row r="141" s="13" customFormat="1">
      <c r="A141" s="13"/>
      <c r="B141" s="232"/>
      <c r="C141" s="233"/>
      <c r="D141" s="227" t="s">
        <v>151</v>
      </c>
      <c r="E141" s="234" t="s">
        <v>19</v>
      </c>
      <c r="F141" s="235" t="s">
        <v>587</v>
      </c>
      <c r="G141" s="233"/>
      <c r="H141" s="236">
        <v>12.220000000000001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151</v>
      </c>
      <c r="AU141" s="242" t="s">
        <v>80</v>
      </c>
      <c r="AV141" s="13" t="s">
        <v>80</v>
      </c>
      <c r="AW141" s="13" t="s">
        <v>32</v>
      </c>
      <c r="AX141" s="13" t="s">
        <v>78</v>
      </c>
      <c r="AY141" s="242" t="s">
        <v>141</v>
      </c>
    </row>
    <row r="142" s="2" customFormat="1">
      <c r="A142" s="40"/>
      <c r="B142" s="41"/>
      <c r="C142" s="214" t="s">
        <v>8</v>
      </c>
      <c r="D142" s="214" t="s">
        <v>143</v>
      </c>
      <c r="E142" s="215" t="s">
        <v>226</v>
      </c>
      <c r="F142" s="216" t="s">
        <v>227</v>
      </c>
      <c r="G142" s="217" t="s">
        <v>190</v>
      </c>
      <c r="H142" s="218">
        <v>6.8380000000000001</v>
      </c>
      <c r="I142" s="219"/>
      <c r="J142" s="220">
        <f>ROUND(I142*H142,2)</f>
        <v>0</v>
      </c>
      <c r="K142" s="216" t="s">
        <v>147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148</v>
      </c>
      <c r="AT142" s="225" t="s">
        <v>143</v>
      </c>
      <c r="AU142" s="225" t="s">
        <v>80</v>
      </c>
      <c r="AY142" s="19" t="s">
        <v>141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78</v>
      </c>
      <c r="BK142" s="226">
        <f>ROUND(I142*H142,2)</f>
        <v>0</v>
      </c>
      <c r="BL142" s="19" t="s">
        <v>148</v>
      </c>
      <c r="BM142" s="225" t="s">
        <v>588</v>
      </c>
    </row>
    <row r="143" s="2" customFormat="1">
      <c r="A143" s="40"/>
      <c r="B143" s="41"/>
      <c r="C143" s="42"/>
      <c r="D143" s="227" t="s">
        <v>150</v>
      </c>
      <c r="E143" s="42"/>
      <c r="F143" s="228" t="s">
        <v>227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150</v>
      </c>
      <c r="AU143" s="19" t="s">
        <v>80</v>
      </c>
    </row>
    <row r="144" s="13" customFormat="1">
      <c r="A144" s="13"/>
      <c r="B144" s="232"/>
      <c r="C144" s="233"/>
      <c r="D144" s="227" t="s">
        <v>151</v>
      </c>
      <c r="E144" s="234" t="s">
        <v>19</v>
      </c>
      <c r="F144" s="235" t="s">
        <v>589</v>
      </c>
      <c r="G144" s="233"/>
      <c r="H144" s="236">
        <v>2.367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151</v>
      </c>
      <c r="AU144" s="242" t="s">
        <v>80</v>
      </c>
      <c r="AV144" s="13" t="s">
        <v>80</v>
      </c>
      <c r="AW144" s="13" t="s">
        <v>32</v>
      </c>
      <c r="AX144" s="13" t="s">
        <v>71</v>
      </c>
      <c r="AY144" s="242" t="s">
        <v>141</v>
      </c>
    </row>
    <row r="145" s="13" customFormat="1">
      <c r="A145" s="13"/>
      <c r="B145" s="232"/>
      <c r="C145" s="233"/>
      <c r="D145" s="227" t="s">
        <v>151</v>
      </c>
      <c r="E145" s="234" t="s">
        <v>19</v>
      </c>
      <c r="F145" s="235" t="s">
        <v>590</v>
      </c>
      <c r="G145" s="233"/>
      <c r="H145" s="236">
        <v>3.5270000000000001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151</v>
      </c>
      <c r="AU145" s="242" t="s">
        <v>80</v>
      </c>
      <c r="AV145" s="13" t="s">
        <v>80</v>
      </c>
      <c r="AW145" s="13" t="s">
        <v>32</v>
      </c>
      <c r="AX145" s="13" t="s">
        <v>71</v>
      </c>
      <c r="AY145" s="242" t="s">
        <v>141</v>
      </c>
    </row>
    <row r="146" s="13" customFormat="1">
      <c r="A146" s="13"/>
      <c r="B146" s="232"/>
      <c r="C146" s="233"/>
      <c r="D146" s="227" t="s">
        <v>151</v>
      </c>
      <c r="E146" s="234" t="s">
        <v>19</v>
      </c>
      <c r="F146" s="235" t="s">
        <v>591</v>
      </c>
      <c r="G146" s="233"/>
      <c r="H146" s="236">
        <v>0.94399999999999995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151</v>
      </c>
      <c r="AU146" s="242" t="s">
        <v>80</v>
      </c>
      <c r="AV146" s="13" t="s">
        <v>80</v>
      </c>
      <c r="AW146" s="13" t="s">
        <v>32</v>
      </c>
      <c r="AX146" s="13" t="s">
        <v>71</v>
      </c>
      <c r="AY146" s="242" t="s">
        <v>141</v>
      </c>
    </row>
    <row r="147" s="14" customFormat="1">
      <c r="A147" s="14"/>
      <c r="B147" s="243"/>
      <c r="C147" s="244"/>
      <c r="D147" s="227" t="s">
        <v>151</v>
      </c>
      <c r="E147" s="245" t="s">
        <v>19</v>
      </c>
      <c r="F147" s="246" t="s">
        <v>155</v>
      </c>
      <c r="G147" s="244"/>
      <c r="H147" s="247">
        <v>6.8380000000000001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151</v>
      </c>
      <c r="AU147" s="253" t="s">
        <v>80</v>
      </c>
      <c r="AV147" s="14" t="s">
        <v>148</v>
      </c>
      <c r="AW147" s="14" t="s">
        <v>32</v>
      </c>
      <c r="AX147" s="14" t="s">
        <v>78</v>
      </c>
      <c r="AY147" s="253" t="s">
        <v>141</v>
      </c>
    </row>
    <row r="148" s="2" customFormat="1" ht="16.5" customHeight="1">
      <c r="A148" s="40"/>
      <c r="B148" s="41"/>
      <c r="C148" s="266" t="s">
        <v>254</v>
      </c>
      <c r="D148" s="266" t="s">
        <v>277</v>
      </c>
      <c r="E148" s="267" t="s">
        <v>592</v>
      </c>
      <c r="F148" s="268" t="s">
        <v>593</v>
      </c>
      <c r="G148" s="269" t="s">
        <v>222</v>
      </c>
      <c r="H148" s="270">
        <v>8.9399999999999995</v>
      </c>
      <c r="I148" s="271"/>
      <c r="J148" s="272">
        <f>ROUND(I148*H148,2)</f>
        <v>0</v>
      </c>
      <c r="K148" s="268" t="s">
        <v>147</v>
      </c>
      <c r="L148" s="273"/>
      <c r="M148" s="274" t="s">
        <v>19</v>
      </c>
      <c r="N148" s="275" t="s">
        <v>42</v>
      </c>
      <c r="O148" s="86"/>
      <c r="P148" s="223">
        <f>O148*H148</f>
        <v>0</v>
      </c>
      <c r="Q148" s="223">
        <v>1</v>
      </c>
      <c r="R148" s="223">
        <f>Q148*H148</f>
        <v>8.9399999999999995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198</v>
      </c>
      <c r="AT148" s="225" t="s">
        <v>277</v>
      </c>
      <c r="AU148" s="225" t="s">
        <v>80</v>
      </c>
      <c r="AY148" s="19" t="s">
        <v>141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78</v>
      </c>
      <c r="BK148" s="226">
        <f>ROUND(I148*H148,2)</f>
        <v>0</v>
      </c>
      <c r="BL148" s="19" t="s">
        <v>148</v>
      </c>
      <c r="BM148" s="225" t="s">
        <v>594</v>
      </c>
    </row>
    <row r="149" s="2" customFormat="1">
      <c r="A149" s="40"/>
      <c r="B149" s="41"/>
      <c r="C149" s="42"/>
      <c r="D149" s="227" t="s">
        <v>150</v>
      </c>
      <c r="E149" s="42"/>
      <c r="F149" s="228" t="s">
        <v>593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150</v>
      </c>
      <c r="AU149" s="19" t="s">
        <v>80</v>
      </c>
    </row>
    <row r="150" s="13" customFormat="1">
      <c r="A150" s="13"/>
      <c r="B150" s="232"/>
      <c r="C150" s="233"/>
      <c r="D150" s="227" t="s">
        <v>151</v>
      </c>
      <c r="E150" s="234" t="s">
        <v>19</v>
      </c>
      <c r="F150" s="235" t="s">
        <v>595</v>
      </c>
      <c r="G150" s="233"/>
      <c r="H150" s="236">
        <v>7.0529999999999999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151</v>
      </c>
      <c r="AU150" s="242" t="s">
        <v>80</v>
      </c>
      <c r="AV150" s="13" t="s">
        <v>80</v>
      </c>
      <c r="AW150" s="13" t="s">
        <v>32</v>
      </c>
      <c r="AX150" s="13" t="s">
        <v>71</v>
      </c>
      <c r="AY150" s="242" t="s">
        <v>141</v>
      </c>
    </row>
    <row r="151" s="13" customFormat="1">
      <c r="A151" s="13"/>
      <c r="B151" s="232"/>
      <c r="C151" s="233"/>
      <c r="D151" s="227" t="s">
        <v>151</v>
      </c>
      <c r="E151" s="234" t="s">
        <v>19</v>
      </c>
      <c r="F151" s="235" t="s">
        <v>596</v>
      </c>
      <c r="G151" s="233"/>
      <c r="H151" s="236">
        <v>1.887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151</v>
      </c>
      <c r="AU151" s="242" t="s">
        <v>80</v>
      </c>
      <c r="AV151" s="13" t="s">
        <v>80</v>
      </c>
      <c r="AW151" s="13" t="s">
        <v>32</v>
      </c>
      <c r="AX151" s="13" t="s">
        <v>71</v>
      </c>
      <c r="AY151" s="242" t="s">
        <v>141</v>
      </c>
    </row>
    <row r="152" s="14" customFormat="1">
      <c r="A152" s="14"/>
      <c r="B152" s="243"/>
      <c r="C152" s="244"/>
      <c r="D152" s="227" t="s">
        <v>151</v>
      </c>
      <c r="E152" s="245" t="s">
        <v>19</v>
      </c>
      <c r="F152" s="246" t="s">
        <v>155</v>
      </c>
      <c r="G152" s="244"/>
      <c r="H152" s="247">
        <v>8.9399999999999995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151</v>
      </c>
      <c r="AU152" s="253" t="s">
        <v>80</v>
      </c>
      <c r="AV152" s="14" t="s">
        <v>148</v>
      </c>
      <c r="AW152" s="14" t="s">
        <v>32</v>
      </c>
      <c r="AX152" s="14" t="s">
        <v>78</v>
      </c>
      <c r="AY152" s="253" t="s">
        <v>141</v>
      </c>
    </row>
    <row r="153" s="2" customFormat="1" ht="21.75" customHeight="1">
      <c r="A153" s="40"/>
      <c r="B153" s="41"/>
      <c r="C153" s="214" t="s">
        <v>261</v>
      </c>
      <c r="D153" s="214" t="s">
        <v>143</v>
      </c>
      <c r="E153" s="215" t="s">
        <v>233</v>
      </c>
      <c r="F153" s="216" t="s">
        <v>234</v>
      </c>
      <c r="G153" s="217" t="s">
        <v>146</v>
      </c>
      <c r="H153" s="218">
        <v>94.200000000000003</v>
      </c>
      <c r="I153" s="219"/>
      <c r="J153" s="220">
        <f>ROUND(I153*H153,2)</f>
        <v>0</v>
      </c>
      <c r="K153" s="216" t="s">
        <v>147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148</v>
      </c>
      <c r="AT153" s="225" t="s">
        <v>143</v>
      </c>
      <c r="AU153" s="225" t="s">
        <v>80</v>
      </c>
      <c r="AY153" s="19" t="s">
        <v>141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78</v>
      </c>
      <c r="BK153" s="226">
        <f>ROUND(I153*H153,2)</f>
        <v>0</v>
      </c>
      <c r="BL153" s="19" t="s">
        <v>148</v>
      </c>
      <c r="BM153" s="225" t="s">
        <v>597</v>
      </c>
    </row>
    <row r="154" s="2" customFormat="1">
      <c r="A154" s="40"/>
      <c r="B154" s="41"/>
      <c r="C154" s="42"/>
      <c r="D154" s="227" t="s">
        <v>150</v>
      </c>
      <c r="E154" s="42"/>
      <c r="F154" s="228" t="s">
        <v>234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150</v>
      </c>
      <c r="AU154" s="19" t="s">
        <v>80</v>
      </c>
    </row>
    <row r="155" s="13" customFormat="1">
      <c r="A155" s="13"/>
      <c r="B155" s="232"/>
      <c r="C155" s="233"/>
      <c r="D155" s="227" t="s">
        <v>151</v>
      </c>
      <c r="E155" s="234" t="s">
        <v>19</v>
      </c>
      <c r="F155" s="235" t="s">
        <v>598</v>
      </c>
      <c r="G155" s="233"/>
      <c r="H155" s="236">
        <v>94.200000000000003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151</v>
      </c>
      <c r="AU155" s="242" t="s">
        <v>80</v>
      </c>
      <c r="AV155" s="13" t="s">
        <v>80</v>
      </c>
      <c r="AW155" s="13" t="s">
        <v>32</v>
      </c>
      <c r="AX155" s="13" t="s">
        <v>78</v>
      </c>
      <c r="AY155" s="242" t="s">
        <v>141</v>
      </c>
    </row>
    <row r="156" s="12" customFormat="1" ht="22.8" customHeight="1">
      <c r="A156" s="12"/>
      <c r="B156" s="198"/>
      <c r="C156" s="199"/>
      <c r="D156" s="200" t="s">
        <v>70</v>
      </c>
      <c r="E156" s="212" t="s">
        <v>80</v>
      </c>
      <c r="F156" s="212" t="s">
        <v>599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SUM(P157:P159)</f>
        <v>0</v>
      </c>
      <c r="Q156" s="206"/>
      <c r="R156" s="207">
        <f>SUM(R157:R159)</f>
        <v>3.3119415000000001</v>
      </c>
      <c r="S156" s="206"/>
      <c r="T156" s="208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78</v>
      </c>
      <c r="AT156" s="210" t="s">
        <v>70</v>
      </c>
      <c r="AU156" s="210" t="s">
        <v>78</v>
      </c>
      <c r="AY156" s="209" t="s">
        <v>141</v>
      </c>
      <c r="BK156" s="211">
        <f>SUM(BK157:BK159)</f>
        <v>0</v>
      </c>
    </row>
    <row r="157" s="2" customFormat="1" ht="16.5" customHeight="1">
      <c r="A157" s="40"/>
      <c r="B157" s="41"/>
      <c r="C157" s="214" t="s">
        <v>268</v>
      </c>
      <c r="D157" s="214" t="s">
        <v>143</v>
      </c>
      <c r="E157" s="215" t="s">
        <v>600</v>
      </c>
      <c r="F157" s="216" t="s">
        <v>601</v>
      </c>
      <c r="G157" s="217" t="s">
        <v>190</v>
      </c>
      <c r="H157" s="218">
        <v>1.3500000000000001</v>
      </c>
      <c r="I157" s="219"/>
      <c r="J157" s="220">
        <f>ROUND(I157*H157,2)</f>
        <v>0</v>
      </c>
      <c r="K157" s="216" t="s">
        <v>147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2.45329</v>
      </c>
      <c r="R157" s="223">
        <f>Q157*H157</f>
        <v>3.3119415000000001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148</v>
      </c>
      <c r="AT157" s="225" t="s">
        <v>143</v>
      </c>
      <c r="AU157" s="225" t="s">
        <v>80</v>
      </c>
      <c r="AY157" s="19" t="s">
        <v>141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78</v>
      </c>
      <c r="BK157" s="226">
        <f>ROUND(I157*H157,2)</f>
        <v>0</v>
      </c>
      <c r="BL157" s="19" t="s">
        <v>148</v>
      </c>
      <c r="BM157" s="225" t="s">
        <v>602</v>
      </c>
    </row>
    <row r="158" s="2" customFormat="1">
      <c r="A158" s="40"/>
      <c r="B158" s="41"/>
      <c r="C158" s="42"/>
      <c r="D158" s="227" t="s">
        <v>150</v>
      </c>
      <c r="E158" s="42"/>
      <c r="F158" s="228" t="s">
        <v>601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150</v>
      </c>
      <c r="AU158" s="19" t="s">
        <v>80</v>
      </c>
    </row>
    <row r="159" s="13" customFormat="1">
      <c r="A159" s="13"/>
      <c r="B159" s="232"/>
      <c r="C159" s="233"/>
      <c r="D159" s="227" t="s">
        <v>151</v>
      </c>
      <c r="E159" s="234" t="s">
        <v>19</v>
      </c>
      <c r="F159" s="235" t="s">
        <v>603</v>
      </c>
      <c r="G159" s="233"/>
      <c r="H159" s="236">
        <v>1.3500000000000001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151</v>
      </c>
      <c r="AU159" s="242" t="s">
        <v>80</v>
      </c>
      <c r="AV159" s="13" t="s">
        <v>80</v>
      </c>
      <c r="AW159" s="13" t="s">
        <v>32</v>
      </c>
      <c r="AX159" s="13" t="s">
        <v>78</v>
      </c>
      <c r="AY159" s="242" t="s">
        <v>141</v>
      </c>
    </row>
    <row r="160" s="12" customFormat="1" ht="22.8" customHeight="1">
      <c r="A160" s="12"/>
      <c r="B160" s="198"/>
      <c r="C160" s="199"/>
      <c r="D160" s="200" t="s">
        <v>70</v>
      </c>
      <c r="E160" s="212" t="s">
        <v>173</v>
      </c>
      <c r="F160" s="212" t="s">
        <v>247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SUM(P161:P177)</f>
        <v>0</v>
      </c>
      <c r="Q160" s="206"/>
      <c r="R160" s="207">
        <f>SUM(R161:R177)</f>
        <v>53.551455499999996</v>
      </c>
      <c r="S160" s="206"/>
      <c r="T160" s="208">
        <f>SUM(T161:T177)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78</v>
      </c>
      <c r="AT160" s="210" t="s">
        <v>70</v>
      </c>
      <c r="AU160" s="210" t="s">
        <v>78</v>
      </c>
      <c r="AY160" s="209" t="s">
        <v>141</v>
      </c>
      <c r="BK160" s="211">
        <f>SUM(BK161:BK177)</f>
        <v>0</v>
      </c>
    </row>
    <row r="161" s="2" customFormat="1" ht="16.5" customHeight="1">
      <c r="A161" s="40"/>
      <c r="B161" s="41"/>
      <c r="C161" s="214" t="s">
        <v>276</v>
      </c>
      <c r="D161" s="214" t="s">
        <v>143</v>
      </c>
      <c r="E161" s="215" t="s">
        <v>604</v>
      </c>
      <c r="F161" s="216" t="s">
        <v>605</v>
      </c>
      <c r="G161" s="217" t="s">
        <v>146</v>
      </c>
      <c r="H161" s="218">
        <v>94.200000000000003</v>
      </c>
      <c r="I161" s="219"/>
      <c r="J161" s="220">
        <f>ROUND(I161*H161,2)</f>
        <v>0</v>
      </c>
      <c r="K161" s="216" t="s">
        <v>147</v>
      </c>
      <c r="L161" s="46"/>
      <c r="M161" s="221" t="s">
        <v>19</v>
      </c>
      <c r="N161" s="222" t="s">
        <v>42</v>
      </c>
      <c r="O161" s="86"/>
      <c r="P161" s="223">
        <f>O161*H161</f>
        <v>0</v>
      </c>
      <c r="Q161" s="223">
        <v>0.34499999999999997</v>
      </c>
      <c r="R161" s="223">
        <f>Q161*H161</f>
        <v>32.498999999999995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148</v>
      </c>
      <c r="AT161" s="225" t="s">
        <v>143</v>
      </c>
      <c r="AU161" s="225" t="s">
        <v>80</v>
      </c>
      <c r="AY161" s="19" t="s">
        <v>141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78</v>
      </c>
      <c r="BK161" s="226">
        <f>ROUND(I161*H161,2)</f>
        <v>0</v>
      </c>
      <c r="BL161" s="19" t="s">
        <v>148</v>
      </c>
      <c r="BM161" s="225" t="s">
        <v>606</v>
      </c>
    </row>
    <row r="162" s="2" customFormat="1">
      <c r="A162" s="40"/>
      <c r="B162" s="41"/>
      <c r="C162" s="42"/>
      <c r="D162" s="227" t="s">
        <v>150</v>
      </c>
      <c r="E162" s="42"/>
      <c r="F162" s="228" t="s">
        <v>605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150</v>
      </c>
      <c r="AU162" s="19" t="s">
        <v>80</v>
      </c>
    </row>
    <row r="163" s="13" customFormat="1">
      <c r="A163" s="13"/>
      <c r="B163" s="232"/>
      <c r="C163" s="233"/>
      <c r="D163" s="227" t="s">
        <v>151</v>
      </c>
      <c r="E163" s="234" t="s">
        <v>19</v>
      </c>
      <c r="F163" s="235" t="s">
        <v>607</v>
      </c>
      <c r="G163" s="233"/>
      <c r="H163" s="236">
        <v>94.200000000000003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151</v>
      </c>
      <c r="AU163" s="242" t="s">
        <v>80</v>
      </c>
      <c r="AV163" s="13" t="s">
        <v>80</v>
      </c>
      <c r="AW163" s="13" t="s">
        <v>32</v>
      </c>
      <c r="AX163" s="13" t="s">
        <v>78</v>
      </c>
      <c r="AY163" s="242" t="s">
        <v>141</v>
      </c>
    </row>
    <row r="164" s="2" customFormat="1">
      <c r="A164" s="40"/>
      <c r="B164" s="41"/>
      <c r="C164" s="214" t="s">
        <v>284</v>
      </c>
      <c r="D164" s="214" t="s">
        <v>143</v>
      </c>
      <c r="E164" s="215" t="s">
        <v>608</v>
      </c>
      <c r="F164" s="216" t="s">
        <v>609</v>
      </c>
      <c r="G164" s="217" t="s">
        <v>146</v>
      </c>
      <c r="H164" s="218">
        <v>96.609999999999999</v>
      </c>
      <c r="I164" s="219"/>
      <c r="J164" s="220">
        <f>ROUND(I164*H164,2)</f>
        <v>0</v>
      </c>
      <c r="K164" s="216" t="s">
        <v>147</v>
      </c>
      <c r="L164" s="46"/>
      <c r="M164" s="221" t="s">
        <v>19</v>
      </c>
      <c r="N164" s="222" t="s">
        <v>42</v>
      </c>
      <c r="O164" s="86"/>
      <c r="P164" s="223">
        <f>O164*H164</f>
        <v>0</v>
      </c>
      <c r="Q164" s="223">
        <v>0.084250000000000005</v>
      </c>
      <c r="R164" s="223">
        <f>Q164*H164</f>
        <v>8.1393925000000014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148</v>
      </c>
      <c r="AT164" s="225" t="s">
        <v>143</v>
      </c>
      <c r="AU164" s="225" t="s">
        <v>80</v>
      </c>
      <c r="AY164" s="19" t="s">
        <v>141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78</v>
      </c>
      <c r="BK164" s="226">
        <f>ROUND(I164*H164,2)</f>
        <v>0</v>
      </c>
      <c r="BL164" s="19" t="s">
        <v>148</v>
      </c>
      <c r="BM164" s="225" t="s">
        <v>610</v>
      </c>
    </row>
    <row r="165" s="2" customFormat="1">
      <c r="A165" s="40"/>
      <c r="B165" s="41"/>
      <c r="C165" s="42"/>
      <c r="D165" s="227" t="s">
        <v>150</v>
      </c>
      <c r="E165" s="42"/>
      <c r="F165" s="228" t="s">
        <v>611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150</v>
      </c>
      <c r="AU165" s="19" t="s">
        <v>80</v>
      </c>
    </row>
    <row r="166" s="13" customFormat="1">
      <c r="A166" s="13"/>
      <c r="B166" s="232"/>
      <c r="C166" s="233"/>
      <c r="D166" s="227" t="s">
        <v>151</v>
      </c>
      <c r="E166" s="234" t="s">
        <v>19</v>
      </c>
      <c r="F166" s="235" t="s">
        <v>612</v>
      </c>
      <c r="G166" s="233"/>
      <c r="H166" s="236">
        <v>94.200000000000003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151</v>
      </c>
      <c r="AU166" s="242" t="s">
        <v>80</v>
      </c>
      <c r="AV166" s="13" t="s">
        <v>80</v>
      </c>
      <c r="AW166" s="13" t="s">
        <v>32</v>
      </c>
      <c r="AX166" s="13" t="s">
        <v>71</v>
      </c>
      <c r="AY166" s="242" t="s">
        <v>141</v>
      </c>
    </row>
    <row r="167" s="13" customFormat="1">
      <c r="A167" s="13"/>
      <c r="B167" s="232"/>
      <c r="C167" s="233"/>
      <c r="D167" s="227" t="s">
        <v>151</v>
      </c>
      <c r="E167" s="234" t="s">
        <v>19</v>
      </c>
      <c r="F167" s="235" t="s">
        <v>613</v>
      </c>
      <c r="G167" s="233"/>
      <c r="H167" s="236">
        <v>2.4100000000000001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151</v>
      </c>
      <c r="AU167" s="242" t="s">
        <v>80</v>
      </c>
      <c r="AV167" s="13" t="s">
        <v>80</v>
      </c>
      <c r="AW167" s="13" t="s">
        <v>32</v>
      </c>
      <c r="AX167" s="13" t="s">
        <v>71</v>
      </c>
      <c r="AY167" s="242" t="s">
        <v>141</v>
      </c>
    </row>
    <row r="168" s="14" customFormat="1">
      <c r="A168" s="14"/>
      <c r="B168" s="243"/>
      <c r="C168" s="244"/>
      <c r="D168" s="227" t="s">
        <v>151</v>
      </c>
      <c r="E168" s="245" t="s">
        <v>19</v>
      </c>
      <c r="F168" s="246" t="s">
        <v>155</v>
      </c>
      <c r="G168" s="244"/>
      <c r="H168" s="247">
        <v>96.609999999999999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151</v>
      </c>
      <c r="AU168" s="253" t="s">
        <v>80</v>
      </c>
      <c r="AV168" s="14" t="s">
        <v>148</v>
      </c>
      <c r="AW168" s="14" t="s">
        <v>32</v>
      </c>
      <c r="AX168" s="14" t="s">
        <v>78</v>
      </c>
      <c r="AY168" s="253" t="s">
        <v>141</v>
      </c>
    </row>
    <row r="169" s="2" customFormat="1" ht="16.5" customHeight="1">
      <c r="A169" s="40"/>
      <c r="B169" s="41"/>
      <c r="C169" s="266" t="s">
        <v>7</v>
      </c>
      <c r="D169" s="266" t="s">
        <v>277</v>
      </c>
      <c r="E169" s="267" t="s">
        <v>614</v>
      </c>
      <c r="F169" s="268" t="s">
        <v>615</v>
      </c>
      <c r="G169" s="269" t="s">
        <v>146</v>
      </c>
      <c r="H169" s="270">
        <v>87.006</v>
      </c>
      <c r="I169" s="271"/>
      <c r="J169" s="272">
        <f>ROUND(I169*H169,2)</f>
        <v>0</v>
      </c>
      <c r="K169" s="268" t="s">
        <v>147</v>
      </c>
      <c r="L169" s="273"/>
      <c r="M169" s="274" t="s">
        <v>19</v>
      </c>
      <c r="N169" s="275" t="s">
        <v>42</v>
      </c>
      <c r="O169" s="86"/>
      <c r="P169" s="223">
        <f>O169*H169</f>
        <v>0</v>
      </c>
      <c r="Q169" s="223">
        <v>0.13100000000000001</v>
      </c>
      <c r="R169" s="223">
        <f>Q169*H169</f>
        <v>11.397786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198</v>
      </c>
      <c r="AT169" s="225" t="s">
        <v>277</v>
      </c>
      <c r="AU169" s="225" t="s">
        <v>80</v>
      </c>
      <c r="AY169" s="19" t="s">
        <v>141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78</v>
      </c>
      <c r="BK169" s="226">
        <f>ROUND(I169*H169,2)</f>
        <v>0</v>
      </c>
      <c r="BL169" s="19" t="s">
        <v>148</v>
      </c>
      <c r="BM169" s="225" t="s">
        <v>616</v>
      </c>
    </row>
    <row r="170" s="2" customFormat="1">
      <c r="A170" s="40"/>
      <c r="B170" s="41"/>
      <c r="C170" s="42"/>
      <c r="D170" s="227" t="s">
        <v>150</v>
      </c>
      <c r="E170" s="42"/>
      <c r="F170" s="228" t="s">
        <v>615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150</v>
      </c>
      <c r="AU170" s="19" t="s">
        <v>80</v>
      </c>
    </row>
    <row r="171" s="13" customFormat="1">
      <c r="A171" s="13"/>
      <c r="B171" s="232"/>
      <c r="C171" s="233"/>
      <c r="D171" s="227" t="s">
        <v>151</v>
      </c>
      <c r="E171" s="234" t="s">
        <v>19</v>
      </c>
      <c r="F171" s="235" t="s">
        <v>617</v>
      </c>
      <c r="G171" s="233"/>
      <c r="H171" s="236">
        <v>87.006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151</v>
      </c>
      <c r="AU171" s="242" t="s">
        <v>80</v>
      </c>
      <c r="AV171" s="13" t="s">
        <v>80</v>
      </c>
      <c r="AW171" s="13" t="s">
        <v>32</v>
      </c>
      <c r="AX171" s="13" t="s">
        <v>78</v>
      </c>
      <c r="AY171" s="242" t="s">
        <v>141</v>
      </c>
    </row>
    <row r="172" s="2" customFormat="1" ht="16.5" customHeight="1">
      <c r="A172" s="40"/>
      <c r="B172" s="41"/>
      <c r="C172" s="266" t="s">
        <v>296</v>
      </c>
      <c r="D172" s="266" t="s">
        <v>277</v>
      </c>
      <c r="E172" s="267" t="s">
        <v>618</v>
      </c>
      <c r="F172" s="268" t="s">
        <v>619</v>
      </c>
      <c r="G172" s="269" t="s">
        <v>146</v>
      </c>
      <c r="H172" s="270">
        <v>5.3040000000000003</v>
      </c>
      <c r="I172" s="271"/>
      <c r="J172" s="272">
        <f>ROUND(I172*H172,2)</f>
        <v>0</v>
      </c>
      <c r="K172" s="268" t="s">
        <v>147</v>
      </c>
      <c r="L172" s="273"/>
      <c r="M172" s="274" t="s">
        <v>19</v>
      </c>
      <c r="N172" s="275" t="s">
        <v>42</v>
      </c>
      <c r="O172" s="86"/>
      <c r="P172" s="223">
        <f>O172*H172</f>
        <v>0</v>
      </c>
      <c r="Q172" s="223">
        <v>0.13100000000000001</v>
      </c>
      <c r="R172" s="223">
        <f>Q172*H172</f>
        <v>0.69482400000000011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198</v>
      </c>
      <c r="AT172" s="225" t="s">
        <v>277</v>
      </c>
      <c r="AU172" s="225" t="s">
        <v>80</v>
      </c>
      <c r="AY172" s="19" t="s">
        <v>141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78</v>
      </c>
      <c r="BK172" s="226">
        <f>ROUND(I172*H172,2)</f>
        <v>0</v>
      </c>
      <c r="BL172" s="19" t="s">
        <v>148</v>
      </c>
      <c r="BM172" s="225" t="s">
        <v>620</v>
      </c>
    </row>
    <row r="173" s="2" customFormat="1">
      <c r="A173" s="40"/>
      <c r="B173" s="41"/>
      <c r="C173" s="42"/>
      <c r="D173" s="227" t="s">
        <v>150</v>
      </c>
      <c r="E173" s="42"/>
      <c r="F173" s="228" t="s">
        <v>619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150</v>
      </c>
      <c r="AU173" s="19" t="s">
        <v>80</v>
      </c>
    </row>
    <row r="174" s="13" customFormat="1">
      <c r="A174" s="13"/>
      <c r="B174" s="232"/>
      <c r="C174" s="233"/>
      <c r="D174" s="227" t="s">
        <v>151</v>
      </c>
      <c r="E174" s="234" t="s">
        <v>19</v>
      </c>
      <c r="F174" s="235" t="s">
        <v>621</v>
      </c>
      <c r="G174" s="233"/>
      <c r="H174" s="236">
        <v>5.3040000000000003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151</v>
      </c>
      <c r="AU174" s="242" t="s">
        <v>80</v>
      </c>
      <c r="AV174" s="13" t="s">
        <v>80</v>
      </c>
      <c r="AW174" s="13" t="s">
        <v>32</v>
      </c>
      <c r="AX174" s="13" t="s">
        <v>78</v>
      </c>
      <c r="AY174" s="242" t="s">
        <v>141</v>
      </c>
    </row>
    <row r="175" s="2" customFormat="1" ht="16.5" customHeight="1">
      <c r="A175" s="40"/>
      <c r="B175" s="41"/>
      <c r="C175" s="266" t="s">
        <v>301</v>
      </c>
      <c r="D175" s="266" t="s">
        <v>277</v>
      </c>
      <c r="E175" s="267" t="s">
        <v>622</v>
      </c>
      <c r="F175" s="268" t="s">
        <v>623</v>
      </c>
      <c r="G175" s="269" t="s">
        <v>146</v>
      </c>
      <c r="H175" s="270">
        <v>6.2629999999999999</v>
      </c>
      <c r="I175" s="271"/>
      <c r="J175" s="272">
        <f>ROUND(I175*H175,2)</f>
        <v>0</v>
      </c>
      <c r="K175" s="268" t="s">
        <v>147</v>
      </c>
      <c r="L175" s="273"/>
      <c r="M175" s="274" t="s">
        <v>19</v>
      </c>
      <c r="N175" s="275" t="s">
        <v>42</v>
      </c>
      <c r="O175" s="86"/>
      <c r="P175" s="223">
        <f>O175*H175</f>
        <v>0</v>
      </c>
      <c r="Q175" s="223">
        <v>0.13100000000000001</v>
      </c>
      <c r="R175" s="223">
        <f>Q175*H175</f>
        <v>0.82045299999999999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198</v>
      </c>
      <c r="AT175" s="225" t="s">
        <v>277</v>
      </c>
      <c r="AU175" s="225" t="s">
        <v>80</v>
      </c>
      <c r="AY175" s="19" t="s">
        <v>141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78</v>
      </c>
      <c r="BK175" s="226">
        <f>ROUND(I175*H175,2)</f>
        <v>0</v>
      </c>
      <c r="BL175" s="19" t="s">
        <v>148</v>
      </c>
      <c r="BM175" s="225" t="s">
        <v>624</v>
      </c>
    </row>
    <row r="176" s="2" customFormat="1">
      <c r="A176" s="40"/>
      <c r="B176" s="41"/>
      <c r="C176" s="42"/>
      <c r="D176" s="227" t="s">
        <v>150</v>
      </c>
      <c r="E176" s="42"/>
      <c r="F176" s="228" t="s">
        <v>623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150</v>
      </c>
      <c r="AU176" s="19" t="s">
        <v>80</v>
      </c>
    </row>
    <row r="177" s="13" customFormat="1">
      <c r="A177" s="13"/>
      <c r="B177" s="232"/>
      <c r="C177" s="233"/>
      <c r="D177" s="227" t="s">
        <v>151</v>
      </c>
      <c r="E177" s="234" t="s">
        <v>19</v>
      </c>
      <c r="F177" s="235" t="s">
        <v>625</v>
      </c>
      <c r="G177" s="233"/>
      <c r="H177" s="236">
        <v>6.2629999999999999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151</v>
      </c>
      <c r="AU177" s="242" t="s">
        <v>80</v>
      </c>
      <c r="AV177" s="13" t="s">
        <v>80</v>
      </c>
      <c r="AW177" s="13" t="s">
        <v>32</v>
      </c>
      <c r="AX177" s="13" t="s">
        <v>78</v>
      </c>
      <c r="AY177" s="242" t="s">
        <v>141</v>
      </c>
    </row>
    <row r="178" s="12" customFormat="1" ht="22.8" customHeight="1">
      <c r="A178" s="12"/>
      <c r="B178" s="198"/>
      <c r="C178" s="199"/>
      <c r="D178" s="200" t="s">
        <v>70</v>
      </c>
      <c r="E178" s="212" t="s">
        <v>206</v>
      </c>
      <c r="F178" s="212" t="s">
        <v>310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SUM(P179:P203)</f>
        <v>0</v>
      </c>
      <c r="Q178" s="206"/>
      <c r="R178" s="207">
        <f>SUM(R179:R203)</f>
        <v>24.894803480000004</v>
      </c>
      <c r="S178" s="206"/>
      <c r="T178" s="208">
        <f>SUM(T179:T203)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78</v>
      </c>
      <c r="AT178" s="210" t="s">
        <v>70</v>
      </c>
      <c r="AU178" s="210" t="s">
        <v>78</v>
      </c>
      <c r="AY178" s="209" t="s">
        <v>141</v>
      </c>
      <c r="BK178" s="211">
        <f>SUM(BK179:BK203)</f>
        <v>0</v>
      </c>
    </row>
    <row r="179" s="2" customFormat="1">
      <c r="A179" s="40"/>
      <c r="B179" s="41"/>
      <c r="C179" s="214" t="s">
        <v>306</v>
      </c>
      <c r="D179" s="214" t="s">
        <v>143</v>
      </c>
      <c r="E179" s="215" t="s">
        <v>360</v>
      </c>
      <c r="F179" s="216" t="s">
        <v>361</v>
      </c>
      <c r="G179" s="217" t="s">
        <v>176</v>
      </c>
      <c r="H179" s="218">
        <v>28.399999999999999</v>
      </c>
      <c r="I179" s="219"/>
      <c r="J179" s="220">
        <f>ROUND(I179*H179,2)</f>
        <v>0</v>
      </c>
      <c r="K179" s="216" t="s">
        <v>147</v>
      </c>
      <c r="L179" s="46"/>
      <c r="M179" s="221" t="s">
        <v>19</v>
      </c>
      <c r="N179" s="222" t="s">
        <v>42</v>
      </c>
      <c r="O179" s="86"/>
      <c r="P179" s="223">
        <f>O179*H179</f>
        <v>0</v>
      </c>
      <c r="Q179" s="223">
        <v>0.15540000000000001</v>
      </c>
      <c r="R179" s="223">
        <f>Q179*H179</f>
        <v>4.4133599999999999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148</v>
      </c>
      <c r="AT179" s="225" t="s">
        <v>143</v>
      </c>
      <c r="AU179" s="225" t="s">
        <v>80</v>
      </c>
      <c r="AY179" s="19" t="s">
        <v>141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78</v>
      </c>
      <c r="BK179" s="226">
        <f>ROUND(I179*H179,2)</f>
        <v>0</v>
      </c>
      <c r="BL179" s="19" t="s">
        <v>148</v>
      </c>
      <c r="BM179" s="225" t="s">
        <v>626</v>
      </c>
    </row>
    <row r="180" s="2" customFormat="1">
      <c r="A180" s="40"/>
      <c r="B180" s="41"/>
      <c r="C180" s="42"/>
      <c r="D180" s="227" t="s">
        <v>150</v>
      </c>
      <c r="E180" s="42"/>
      <c r="F180" s="228" t="s">
        <v>361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150</v>
      </c>
      <c r="AU180" s="19" t="s">
        <v>80</v>
      </c>
    </row>
    <row r="181" s="13" customFormat="1">
      <c r="A181" s="13"/>
      <c r="B181" s="232"/>
      <c r="C181" s="233"/>
      <c r="D181" s="227" t="s">
        <v>151</v>
      </c>
      <c r="E181" s="234" t="s">
        <v>19</v>
      </c>
      <c r="F181" s="235" t="s">
        <v>627</v>
      </c>
      <c r="G181" s="233"/>
      <c r="H181" s="236">
        <v>28.399999999999999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151</v>
      </c>
      <c r="AU181" s="242" t="s">
        <v>80</v>
      </c>
      <c r="AV181" s="13" t="s">
        <v>80</v>
      </c>
      <c r="AW181" s="13" t="s">
        <v>32</v>
      </c>
      <c r="AX181" s="13" t="s">
        <v>78</v>
      </c>
      <c r="AY181" s="242" t="s">
        <v>141</v>
      </c>
    </row>
    <row r="182" s="2" customFormat="1" ht="16.5" customHeight="1">
      <c r="A182" s="40"/>
      <c r="B182" s="41"/>
      <c r="C182" s="266" t="s">
        <v>311</v>
      </c>
      <c r="D182" s="266" t="s">
        <v>277</v>
      </c>
      <c r="E182" s="267" t="s">
        <v>628</v>
      </c>
      <c r="F182" s="268" t="s">
        <v>629</v>
      </c>
      <c r="G182" s="269" t="s">
        <v>176</v>
      </c>
      <c r="H182" s="270">
        <v>28.968</v>
      </c>
      <c r="I182" s="271"/>
      <c r="J182" s="272">
        <f>ROUND(I182*H182,2)</f>
        <v>0</v>
      </c>
      <c r="K182" s="268" t="s">
        <v>147</v>
      </c>
      <c r="L182" s="273"/>
      <c r="M182" s="274" t="s">
        <v>19</v>
      </c>
      <c r="N182" s="275" t="s">
        <v>42</v>
      </c>
      <c r="O182" s="86"/>
      <c r="P182" s="223">
        <f>O182*H182</f>
        <v>0</v>
      </c>
      <c r="Q182" s="223">
        <v>0.080000000000000002</v>
      </c>
      <c r="R182" s="223">
        <f>Q182*H182</f>
        <v>2.3174399999999999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198</v>
      </c>
      <c r="AT182" s="225" t="s">
        <v>277</v>
      </c>
      <c r="AU182" s="225" t="s">
        <v>80</v>
      </c>
      <c r="AY182" s="19" t="s">
        <v>141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78</v>
      </c>
      <c r="BK182" s="226">
        <f>ROUND(I182*H182,2)</f>
        <v>0</v>
      </c>
      <c r="BL182" s="19" t="s">
        <v>148</v>
      </c>
      <c r="BM182" s="225" t="s">
        <v>630</v>
      </c>
    </row>
    <row r="183" s="2" customFormat="1">
      <c r="A183" s="40"/>
      <c r="B183" s="41"/>
      <c r="C183" s="42"/>
      <c r="D183" s="227" t="s">
        <v>150</v>
      </c>
      <c r="E183" s="42"/>
      <c r="F183" s="228" t="s">
        <v>629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150</v>
      </c>
      <c r="AU183" s="19" t="s">
        <v>80</v>
      </c>
    </row>
    <row r="184" s="13" customFormat="1">
      <c r="A184" s="13"/>
      <c r="B184" s="232"/>
      <c r="C184" s="233"/>
      <c r="D184" s="227" t="s">
        <v>151</v>
      </c>
      <c r="E184" s="234" t="s">
        <v>19</v>
      </c>
      <c r="F184" s="235" t="s">
        <v>631</v>
      </c>
      <c r="G184" s="233"/>
      <c r="H184" s="236">
        <v>28.968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151</v>
      </c>
      <c r="AU184" s="242" t="s">
        <v>80</v>
      </c>
      <c r="AV184" s="13" t="s">
        <v>80</v>
      </c>
      <c r="AW184" s="13" t="s">
        <v>32</v>
      </c>
      <c r="AX184" s="13" t="s">
        <v>78</v>
      </c>
      <c r="AY184" s="242" t="s">
        <v>141</v>
      </c>
    </row>
    <row r="185" s="2" customFormat="1">
      <c r="A185" s="40"/>
      <c r="B185" s="41"/>
      <c r="C185" s="214" t="s">
        <v>317</v>
      </c>
      <c r="D185" s="214" t="s">
        <v>143</v>
      </c>
      <c r="E185" s="215" t="s">
        <v>384</v>
      </c>
      <c r="F185" s="216" t="s">
        <v>385</v>
      </c>
      <c r="G185" s="217" t="s">
        <v>176</v>
      </c>
      <c r="H185" s="218">
        <v>48.600000000000001</v>
      </c>
      <c r="I185" s="219"/>
      <c r="J185" s="220">
        <f>ROUND(I185*H185,2)</f>
        <v>0</v>
      </c>
      <c r="K185" s="216" t="s">
        <v>147</v>
      </c>
      <c r="L185" s="46"/>
      <c r="M185" s="221" t="s">
        <v>19</v>
      </c>
      <c r="N185" s="222" t="s">
        <v>42</v>
      </c>
      <c r="O185" s="86"/>
      <c r="P185" s="223">
        <f>O185*H185</f>
        <v>0</v>
      </c>
      <c r="Q185" s="223">
        <v>0.1295</v>
      </c>
      <c r="R185" s="223">
        <f>Q185*H185</f>
        <v>6.2937000000000003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148</v>
      </c>
      <c r="AT185" s="225" t="s">
        <v>143</v>
      </c>
      <c r="AU185" s="225" t="s">
        <v>80</v>
      </c>
      <c r="AY185" s="19" t="s">
        <v>141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78</v>
      </c>
      <c r="BK185" s="226">
        <f>ROUND(I185*H185,2)</f>
        <v>0</v>
      </c>
      <c r="BL185" s="19" t="s">
        <v>148</v>
      </c>
      <c r="BM185" s="225" t="s">
        <v>632</v>
      </c>
    </row>
    <row r="186" s="2" customFormat="1">
      <c r="A186" s="40"/>
      <c r="B186" s="41"/>
      <c r="C186" s="42"/>
      <c r="D186" s="227" t="s">
        <v>150</v>
      </c>
      <c r="E186" s="42"/>
      <c r="F186" s="228" t="s">
        <v>385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150</v>
      </c>
      <c r="AU186" s="19" t="s">
        <v>80</v>
      </c>
    </row>
    <row r="187" s="13" customFormat="1">
      <c r="A187" s="13"/>
      <c r="B187" s="232"/>
      <c r="C187" s="233"/>
      <c r="D187" s="227" t="s">
        <v>151</v>
      </c>
      <c r="E187" s="234" t="s">
        <v>19</v>
      </c>
      <c r="F187" s="235" t="s">
        <v>633</v>
      </c>
      <c r="G187" s="233"/>
      <c r="H187" s="236">
        <v>48.600000000000001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151</v>
      </c>
      <c r="AU187" s="242" t="s">
        <v>80</v>
      </c>
      <c r="AV187" s="13" t="s">
        <v>80</v>
      </c>
      <c r="AW187" s="13" t="s">
        <v>32</v>
      </c>
      <c r="AX187" s="13" t="s">
        <v>78</v>
      </c>
      <c r="AY187" s="242" t="s">
        <v>141</v>
      </c>
    </row>
    <row r="188" s="2" customFormat="1" ht="16.5" customHeight="1">
      <c r="A188" s="40"/>
      <c r="B188" s="41"/>
      <c r="C188" s="266" t="s">
        <v>323</v>
      </c>
      <c r="D188" s="266" t="s">
        <v>277</v>
      </c>
      <c r="E188" s="267" t="s">
        <v>391</v>
      </c>
      <c r="F188" s="268" t="s">
        <v>392</v>
      </c>
      <c r="G188" s="269" t="s">
        <v>176</v>
      </c>
      <c r="H188" s="270">
        <v>49.572000000000003</v>
      </c>
      <c r="I188" s="271"/>
      <c r="J188" s="272">
        <f>ROUND(I188*H188,2)</f>
        <v>0</v>
      </c>
      <c r="K188" s="268" t="s">
        <v>147</v>
      </c>
      <c r="L188" s="273"/>
      <c r="M188" s="274" t="s">
        <v>19</v>
      </c>
      <c r="N188" s="275" t="s">
        <v>42</v>
      </c>
      <c r="O188" s="86"/>
      <c r="P188" s="223">
        <f>O188*H188</f>
        <v>0</v>
      </c>
      <c r="Q188" s="223">
        <v>0.056120000000000003</v>
      </c>
      <c r="R188" s="223">
        <f>Q188*H188</f>
        <v>2.7819806400000004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198</v>
      </c>
      <c r="AT188" s="225" t="s">
        <v>277</v>
      </c>
      <c r="AU188" s="225" t="s">
        <v>80</v>
      </c>
      <c r="AY188" s="19" t="s">
        <v>141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78</v>
      </c>
      <c r="BK188" s="226">
        <f>ROUND(I188*H188,2)</f>
        <v>0</v>
      </c>
      <c r="BL188" s="19" t="s">
        <v>148</v>
      </c>
      <c r="BM188" s="225" t="s">
        <v>634</v>
      </c>
    </row>
    <row r="189" s="2" customFormat="1">
      <c r="A189" s="40"/>
      <c r="B189" s="41"/>
      <c r="C189" s="42"/>
      <c r="D189" s="227" t="s">
        <v>150</v>
      </c>
      <c r="E189" s="42"/>
      <c r="F189" s="228" t="s">
        <v>392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150</v>
      </c>
      <c r="AU189" s="19" t="s">
        <v>80</v>
      </c>
    </row>
    <row r="190" s="13" customFormat="1">
      <c r="A190" s="13"/>
      <c r="B190" s="232"/>
      <c r="C190" s="233"/>
      <c r="D190" s="227" t="s">
        <v>151</v>
      </c>
      <c r="E190" s="234" t="s">
        <v>19</v>
      </c>
      <c r="F190" s="235" t="s">
        <v>635</v>
      </c>
      <c r="G190" s="233"/>
      <c r="H190" s="236">
        <v>49.572000000000003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151</v>
      </c>
      <c r="AU190" s="242" t="s">
        <v>80</v>
      </c>
      <c r="AV190" s="13" t="s">
        <v>80</v>
      </c>
      <c r="AW190" s="13" t="s">
        <v>32</v>
      </c>
      <c r="AX190" s="13" t="s">
        <v>78</v>
      </c>
      <c r="AY190" s="242" t="s">
        <v>141</v>
      </c>
    </row>
    <row r="191" s="2" customFormat="1">
      <c r="A191" s="40"/>
      <c r="B191" s="41"/>
      <c r="C191" s="214" t="s">
        <v>329</v>
      </c>
      <c r="D191" s="214" t="s">
        <v>143</v>
      </c>
      <c r="E191" s="215" t="s">
        <v>636</v>
      </c>
      <c r="F191" s="216" t="s">
        <v>637</v>
      </c>
      <c r="G191" s="217" t="s">
        <v>176</v>
      </c>
      <c r="H191" s="218">
        <v>15</v>
      </c>
      <c r="I191" s="219"/>
      <c r="J191" s="220">
        <f>ROUND(I191*H191,2)</f>
        <v>0</v>
      </c>
      <c r="K191" s="216" t="s">
        <v>147</v>
      </c>
      <c r="L191" s="46"/>
      <c r="M191" s="221" t="s">
        <v>19</v>
      </c>
      <c r="N191" s="222" t="s">
        <v>42</v>
      </c>
      <c r="O191" s="86"/>
      <c r="P191" s="223">
        <f>O191*H191</f>
        <v>0</v>
      </c>
      <c r="Q191" s="223">
        <v>0.20646999999999999</v>
      </c>
      <c r="R191" s="223">
        <f>Q191*H191</f>
        <v>3.0970499999999999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148</v>
      </c>
      <c r="AT191" s="225" t="s">
        <v>143</v>
      </c>
      <c r="AU191" s="225" t="s">
        <v>80</v>
      </c>
      <c r="AY191" s="19" t="s">
        <v>141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78</v>
      </c>
      <c r="BK191" s="226">
        <f>ROUND(I191*H191,2)</f>
        <v>0</v>
      </c>
      <c r="BL191" s="19" t="s">
        <v>148</v>
      </c>
      <c r="BM191" s="225" t="s">
        <v>638</v>
      </c>
    </row>
    <row r="192" s="2" customFormat="1">
      <c r="A192" s="40"/>
      <c r="B192" s="41"/>
      <c r="C192" s="42"/>
      <c r="D192" s="227" t="s">
        <v>150</v>
      </c>
      <c r="E192" s="42"/>
      <c r="F192" s="228" t="s">
        <v>637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150</v>
      </c>
      <c r="AU192" s="19" t="s">
        <v>80</v>
      </c>
    </row>
    <row r="193" s="2" customFormat="1">
      <c r="A193" s="40"/>
      <c r="B193" s="41"/>
      <c r="C193" s="42"/>
      <c r="D193" s="227" t="s">
        <v>244</v>
      </c>
      <c r="E193" s="42"/>
      <c r="F193" s="265" t="s">
        <v>639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244</v>
      </c>
      <c r="AU193" s="19" t="s">
        <v>80</v>
      </c>
    </row>
    <row r="194" s="13" customFormat="1">
      <c r="A194" s="13"/>
      <c r="B194" s="232"/>
      <c r="C194" s="233"/>
      <c r="D194" s="227" t="s">
        <v>151</v>
      </c>
      <c r="E194" s="234" t="s">
        <v>19</v>
      </c>
      <c r="F194" s="235" t="s">
        <v>8</v>
      </c>
      <c r="G194" s="233"/>
      <c r="H194" s="236">
        <v>15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151</v>
      </c>
      <c r="AU194" s="242" t="s">
        <v>80</v>
      </c>
      <c r="AV194" s="13" t="s">
        <v>80</v>
      </c>
      <c r="AW194" s="13" t="s">
        <v>32</v>
      </c>
      <c r="AX194" s="13" t="s">
        <v>78</v>
      </c>
      <c r="AY194" s="242" t="s">
        <v>141</v>
      </c>
    </row>
    <row r="195" s="2" customFormat="1" ht="16.5" customHeight="1">
      <c r="A195" s="40"/>
      <c r="B195" s="41"/>
      <c r="C195" s="266" t="s">
        <v>333</v>
      </c>
      <c r="D195" s="266" t="s">
        <v>277</v>
      </c>
      <c r="E195" s="267" t="s">
        <v>640</v>
      </c>
      <c r="F195" s="268" t="s">
        <v>641</v>
      </c>
      <c r="G195" s="269" t="s">
        <v>176</v>
      </c>
      <c r="H195" s="270">
        <v>2</v>
      </c>
      <c r="I195" s="271"/>
      <c r="J195" s="272">
        <f>ROUND(I195*H195,2)</f>
        <v>0</v>
      </c>
      <c r="K195" s="268" t="s">
        <v>147</v>
      </c>
      <c r="L195" s="273"/>
      <c r="M195" s="274" t="s">
        <v>19</v>
      </c>
      <c r="N195" s="275" t="s">
        <v>42</v>
      </c>
      <c r="O195" s="86"/>
      <c r="P195" s="223">
        <f>O195*H195</f>
        <v>0</v>
      </c>
      <c r="Q195" s="223">
        <v>0.14999999999999999</v>
      </c>
      <c r="R195" s="223">
        <f>Q195*H195</f>
        <v>0.29999999999999999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198</v>
      </c>
      <c r="AT195" s="225" t="s">
        <v>277</v>
      </c>
      <c r="AU195" s="225" t="s">
        <v>80</v>
      </c>
      <c r="AY195" s="19" t="s">
        <v>141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78</v>
      </c>
      <c r="BK195" s="226">
        <f>ROUND(I195*H195,2)</f>
        <v>0</v>
      </c>
      <c r="BL195" s="19" t="s">
        <v>148</v>
      </c>
      <c r="BM195" s="225" t="s">
        <v>642</v>
      </c>
    </row>
    <row r="196" s="2" customFormat="1">
      <c r="A196" s="40"/>
      <c r="B196" s="41"/>
      <c r="C196" s="42"/>
      <c r="D196" s="227" t="s">
        <v>150</v>
      </c>
      <c r="E196" s="42"/>
      <c r="F196" s="228" t="s">
        <v>641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150</v>
      </c>
      <c r="AU196" s="19" t="s">
        <v>80</v>
      </c>
    </row>
    <row r="197" s="2" customFormat="1" ht="16.5" customHeight="1">
      <c r="A197" s="40"/>
      <c r="B197" s="41"/>
      <c r="C197" s="266" t="s">
        <v>337</v>
      </c>
      <c r="D197" s="266" t="s">
        <v>277</v>
      </c>
      <c r="E197" s="267" t="s">
        <v>643</v>
      </c>
      <c r="F197" s="268" t="s">
        <v>644</v>
      </c>
      <c r="G197" s="269" t="s">
        <v>176</v>
      </c>
      <c r="H197" s="270">
        <v>13</v>
      </c>
      <c r="I197" s="271"/>
      <c r="J197" s="272">
        <f>ROUND(I197*H197,2)</f>
        <v>0</v>
      </c>
      <c r="K197" s="268" t="s">
        <v>147</v>
      </c>
      <c r="L197" s="273"/>
      <c r="M197" s="274" t="s">
        <v>19</v>
      </c>
      <c r="N197" s="275" t="s">
        <v>42</v>
      </c>
      <c r="O197" s="86"/>
      <c r="P197" s="223">
        <f>O197*H197</f>
        <v>0</v>
      </c>
      <c r="Q197" s="223">
        <v>0.22500000000000001</v>
      </c>
      <c r="R197" s="223">
        <f>Q197*H197</f>
        <v>2.9250000000000003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198</v>
      </c>
      <c r="AT197" s="225" t="s">
        <v>277</v>
      </c>
      <c r="AU197" s="225" t="s">
        <v>80</v>
      </c>
      <c r="AY197" s="19" t="s">
        <v>141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78</v>
      </c>
      <c r="BK197" s="226">
        <f>ROUND(I197*H197,2)</f>
        <v>0</v>
      </c>
      <c r="BL197" s="19" t="s">
        <v>148</v>
      </c>
      <c r="BM197" s="225" t="s">
        <v>645</v>
      </c>
    </row>
    <row r="198" s="2" customFormat="1">
      <c r="A198" s="40"/>
      <c r="B198" s="41"/>
      <c r="C198" s="42"/>
      <c r="D198" s="227" t="s">
        <v>150</v>
      </c>
      <c r="E198" s="42"/>
      <c r="F198" s="228" t="s">
        <v>644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150</v>
      </c>
      <c r="AU198" s="19" t="s">
        <v>80</v>
      </c>
    </row>
    <row r="199" s="2" customFormat="1" ht="16.5" customHeight="1">
      <c r="A199" s="40"/>
      <c r="B199" s="41"/>
      <c r="C199" s="214" t="s">
        <v>342</v>
      </c>
      <c r="D199" s="214" t="s">
        <v>143</v>
      </c>
      <c r="E199" s="215" t="s">
        <v>398</v>
      </c>
      <c r="F199" s="216" t="s">
        <v>399</v>
      </c>
      <c r="G199" s="217" t="s">
        <v>190</v>
      </c>
      <c r="H199" s="218">
        <v>1.226</v>
      </c>
      <c r="I199" s="219"/>
      <c r="J199" s="220">
        <f>ROUND(I199*H199,2)</f>
        <v>0</v>
      </c>
      <c r="K199" s="216" t="s">
        <v>147</v>
      </c>
      <c r="L199" s="46"/>
      <c r="M199" s="221" t="s">
        <v>19</v>
      </c>
      <c r="N199" s="222" t="s">
        <v>42</v>
      </c>
      <c r="O199" s="86"/>
      <c r="P199" s="223">
        <f>O199*H199</f>
        <v>0</v>
      </c>
      <c r="Q199" s="223">
        <v>2.2563399999999998</v>
      </c>
      <c r="R199" s="223">
        <f>Q199*H199</f>
        <v>2.7662728399999996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148</v>
      </c>
      <c r="AT199" s="225" t="s">
        <v>143</v>
      </c>
      <c r="AU199" s="225" t="s">
        <v>80</v>
      </c>
      <c r="AY199" s="19" t="s">
        <v>141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78</v>
      </c>
      <c r="BK199" s="226">
        <f>ROUND(I199*H199,2)</f>
        <v>0</v>
      </c>
      <c r="BL199" s="19" t="s">
        <v>148</v>
      </c>
      <c r="BM199" s="225" t="s">
        <v>646</v>
      </c>
    </row>
    <row r="200" s="2" customFormat="1">
      <c r="A200" s="40"/>
      <c r="B200" s="41"/>
      <c r="C200" s="42"/>
      <c r="D200" s="227" t="s">
        <v>150</v>
      </c>
      <c r="E200" s="42"/>
      <c r="F200" s="228" t="s">
        <v>399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150</v>
      </c>
      <c r="AU200" s="19" t="s">
        <v>80</v>
      </c>
    </row>
    <row r="201" s="13" customFormat="1">
      <c r="A201" s="13"/>
      <c r="B201" s="232"/>
      <c r="C201" s="233"/>
      <c r="D201" s="227" t="s">
        <v>151</v>
      </c>
      <c r="E201" s="234" t="s">
        <v>19</v>
      </c>
      <c r="F201" s="235" t="s">
        <v>647</v>
      </c>
      <c r="G201" s="233"/>
      <c r="H201" s="236">
        <v>0.72899999999999998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151</v>
      </c>
      <c r="AU201" s="242" t="s">
        <v>80</v>
      </c>
      <c r="AV201" s="13" t="s">
        <v>80</v>
      </c>
      <c r="AW201" s="13" t="s">
        <v>32</v>
      </c>
      <c r="AX201" s="13" t="s">
        <v>71</v>
      </c>
      <c r="AY201" s="242" t="s">
        <v>141</v>
      </c>
    </row>
    <row r="202" s="13" customFormat="1">
      <c r="A202" s="13"/>
      <c r="B202" s="232"/>
      <c r="C202" s="233"/>
      <c r="D202" s="227" t="s">
        <v>151</v>
      </c>
      <c r="E202" s="234" t="s">
        <v>19</v>
      </c>
      <c r="F202" s="235" t="s">
        <v>648</v>
      </c>
      <c r="G202" s="233"/>
      <c r="H202" s="236">
        <v>0.497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151</v>
      </c>
      <c r="AU202" s="242" t="s">
        <v>80</v>
      </c>
      <c r="AV202" s="13" t="s">
        <v>80</v>
      </c>
      <c r="AW202" s="13" t="s">
        <v>32</v>
      </c>
      <c r="AX202" s="13" t="s">
        <v>71</v>
      </c>
      <c r="AY202" s="242" t="s">
        <v>141</v>
      </c>
    </row>
    <row r="203" s="14" customFormat="1">
      <c r="A203" s="14"/>
      <c r="B203" s="243"/>
      <c r="C203" s="244"/>
      <c r="D203" s="227" t="s">
        <v>151</v>
      </c>
      <c r="E203" s="245" t="s">
        <v>19</v>
      </c>
      <c r="F203" s="246" t="s">
        <v>155</v>
      </c>
      <c r="G203" s="244"/>
      <c r="H203" s="247">
        <v>1.226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151</v>
      </c>
      <c r="AU203" s="253" t="s">
        <v>80</v>
      </c>
      <c r="AV203" s="14" t="s">
        <v>148</v>
      </c>
      <c r="AW203" s="14" t="s">
        <v>32</v>
      </c>
      <c r="AX203" s="14" t="s">
        <v>78</v>
      </c>
      <c r="AY203" s="253" t="s">
        <v>141</v>
      </c>
    </row>
    <row r="204" s="12" customFormat="1" ht="22.8" customHeight="1">
      <c r="A204" s="12"/>
      <c r="B204" s="198"/>
      <c r="C204" s="199"/>
      <c r="D204" s="200" t="s">
        <v>70</v>
      </c>
      <c r="E204" s="212" t="s">
        <v>427</v>
      </c>
      <c r="F204" s="212" t="s">
        <v>428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SUM(P205:P238)</f>
        <v>0</v>
      </c>
      <c r="Q204" s="206"/>
      <c r="R204" s="207">
        <f>SUM(R205:R238)</f>
        <v>0</v>
      </c>
      <c r="S204" s="206"/>
      <c r="T204" s="208">
        <f>SUM(T205:T238)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78</v>
      </c>
      <c r="AT204" s="210" t="s">
        <v>70</v>
      </c>
      <c r="AU204" s="210" t="s">
        <v>78</v>
      </c>
      <c r="AY204" s="209" t="s">
        <v>141</v>
      </c>
      <c r="BK204" s="211">
        <f>SUM(BK205:BK238)</f>
        <v>0</v>
      </c>
    </row>
    <row r="205" s="2" customFormat="1" ht="21.75" customHeight="1">
      <c r="A205" s="40"/>
      <c r="B205" s="41"/>
      <c r="C205" s="214" t="s">
        <v>346</v>
      </c>
      <c r="D205" s="214" t="s">
        <v>143</v>
      </c>
      <c r="E205" s="215" t="s">
        <v>430</v>
      </c>
      <c r="F205" s="216" t="s">
        <v>431</v>
      </c>
      <c r="G205" s="217" t="s">
        <v>222</v>
      </c>
      <c r="H205" s="218">
        <v>66.215000000000003</v>
      </c>
      <c r="I205" s="219"/>
      <c r="J205" s="220">
        <f>ROUND(I205*H205,2)</f>
        <v>0</v>
      </c>
      <c r="K205" s="216" t="s">
        <v>147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148</v>
      </c>
      <c r="AT205" s="225" t="s">
        <v>143</v>
      </c>
      <c r="AU205" s="225" t="s">
        <v>80</v>
      </c>
      <c r="AY205" s="19" t="s">
        <v>141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78</v>
      </c>
      <c r="BK205" s="226">
        <f>ROUND(I205*H205,2)</f>
        <v>0</v>
      </c>
      <c r="BL205" s="19" t="s">
        <v>148</v>
      </c>
      <c r="BM205" s="225" t="s">
        <v>649</v>
      </c>
    </row>
    <row r="206" s="2" customFormat="1">
      <c r="A206" s="40"/>
      <c r="B206" s="41"/>
      <c r="C206" s="42"/>
      <c r="D206" s="227" t="s">
        <v>150</v>
      </c>
      <c r="E206" s="42"/>
      <c r="F206" s="228" t="s">
        <v>431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150</v>
      </c>
      <c r="AU206" s="19" t="s">
        <v>80</v>
      </c>
    </row>
    <row r="207" s="16" customFormat="1">
      <c r="A207" s="16"/>
      <c r="B207" s="276"/>
      <c r="C207" s="277"/>
      <c r="D207" s="227" t="s">
        <v>151</v>
      </c>
      <c r="E207" s="278" t="s">
        <v>19</v>
      </c>
      <c r="F207" s="279" t="s">
        <v>433</v>
      </c>
      <c r="G207" s="277"/>
      <c r="H207" s="278" t="s">
        <v>19</v>
      </c>
      <c r="I207" s="280"/>
      <c r="J207" s="277"/>
      <c r="K207" s="277"/>
      <c r="L207" s="281"/>
      <c r="M207" s="282"/>
      <c r="N207" s="283"/>
      <c r="O207" s="283"/>
      <c r="P207" s="283"/>
      <c r="Q207" s="283"/>
      <c r="R207" s="283"/>
      <c r="S207" s="283"/>
      <c r="T207" s="284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85" t="s">
        <v>151</v>
      </c>
      <c r="AU207" s="285" t="s">
        <v>80</v>
      </c>
      <c r="AV207" s="16" t="s">
        <v>78</v>
      </c>
      <c r="AW207" s="16" t="s">
        <v>32</v>
      </c>
      <c r="AX207" s="16" t="s">
        <v>71</v>
      </c>
      <c r="AY207" s="285" t="s">
        <v>141</v>
      </c>
    </row>
    <row r="208" s="13" customFormat="1">
      <c r="A208" s="13"/>
      <c r="B208" s="232"/>
      <c r="C208" s="233"/>
      <c r="D208" s="227" t="s">
        <v>151</v>
      </c>
      <c r="E208" s="234" t="s">
        <v>19</v>
      </c>
      <c r="F208" s="235" t="s">
        <v>650</v>
      </c>
      <c r="G208" s="233"/>
      <c r="H208" s="236">
        <v>0.36199999999999999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151</v>
      </c>
      <c r="AU208" s="242" t="s">
        <v>80</v>
      </c>
      <c r="AV208" s="13" t="s">
        <v>80</v>
      </c>
      <c r="AW208" s="13" t="s">
        <v>32</v>
      </c>
      <c r="AX208" s="13" t="s">
        <v>71</v>
      </c>
      <c r="AY208" s="242" t="s">
        <v>141</v>
      </c>
    </row>
    <row r="209" s="13" customFormat="1">
      <c r="A209" s="13"/>
      <c r="B209" s="232"/>
      <c r="C209" s="233"/>
      <c r="D209" s="227" t="s">
        <v>151</v>
      </c>
      <c r="E209" s="234" t="s">
        <v>19</v>
      </c>
      <c r="F209" s="235" t="s">
        <v>651</v>
      </c>
      <c r="G209" s="233"/>
      <c r="H209" s="236">
        <v>8.6920000000000002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151</v>
      </c>
      <c r="AU209" s="242" t="s">
        <v>80</v>
      </c>
      <c r="AV209" s="13" t="s">
        <v>80</v>
      </c>
      <c r="AW209" s="13" t="s">
        <v>32</v>
      </c>
      <c r="AX209" s="13" t="s">
        <v>71</v>
      </c>
      <c r="AY209" s="242" t="s">
        <v>141</v>
      </c>
    </row>
    <row r="210" s="13" customFormat="1">
      <c r="A210" s="13"/>
      <c r="B210" s="232"/>
      <c r="C210" s="233"/>
      <c r="D210" s="227" t="s">
        <v>151</v>
      </c>
      <c r="E210" s="234" t="s">
        <v>19</v>
      </c>
      <c r="F210" s="235" t="s">
        <v>652</v>
      </c>
      <c r="G210" s="233"/>
      <c r="H210" s="236">
        <v>0.32800000000000001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151</v>
      </c>
      <c r="AU210" s="242" t="s">
        <v>80</v>
      </c>
      <c r="AV210" s="13" t="s">
        <v>80</v>
      </c>
      <c r="AW210" s="13" t="s">
        <v>32</v>
      </c>
      <c r="AX210" s="13" t="s">
        <v>71</v>
      </c>
      <c r="AY210" s="242" t="s">
        <v>141</v>
      </c>
    </row>
    <row r="211" s="15" customFormat="1">
      <c r="A211" s="15"/>
      <c r="B211" s="254"/>
      <c r="C211" s="255"/>
      <c r="D211" s="227" t="s">
        <v>151</v>
      </c>
      <c r="E211" s="256" t="s">
        <v>19</v>
      </c>
      <c r="F211" s="257" t="s">
        <v>212</v>
      </c>
      <c r="G211" s="255"/>
      <c r="H211" s="258">
        <v>9.3819999999999997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151</v>
      </c>
      <c r="AU211" s="264" t="s">
        <v>80</v>
      </c>
      <c r="AV211" s="15" t="s">
        <v>162</v>
      </c>
      <c r="AW211" s="15" t="s">
        <v>32</v>
      </c>
      <c r="AX211" s="15" t="s">
        <v>71</v>
      </c>
      <c r="AY211" s="264" t="s">
        <v>141</v>
      </c>
    </row>
    <row r="212" s="16" customFormat="1">
      <c r="A212" s="16"/>
      <c r="B212" s="276"/>
      <c r="C212" s="277"/>
      <c r="D212" s="227" t="s">
        <v>151</v>
      </c>
      <c r="E212" s="278" t="s">
        <v>19</v>
      </c>
      <c r="F212" s="279" t="s">
        <v>443</v>
      </c>
      <c r="G212" s="277"/>
      <c r="H212" s="278" t="s">
        <v>19</v>
      </c>
      <c r="I212" s="280"/>
      <c r="J212" s="277"/>
      <c r="K212" s="277"/>
      <c r="L212" s="281"/>
      <c r="M212" s="282"/>
      <c r="N212" s="283"/>
      <c r="O212" s="283"/>
      <c r="P212" s="283"/>
      <c r="Q212" s="283"/>
      <c r="R212" s="283"/>
      <c r="S212" s="283"/>
      <c r="T212" s="284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85" t="s">
        <v>151</v>
      </c>
      <c r="AU212" s="285" t="s">
        <v>80</v>
      </c>
      <c r="AV212" s="16" t="s">
        <v>78</v>
      </c>
      <c r="AW212" s="16" t="s">
        <v>32</v>
      </c>
      <c r="AX212" s="16" t="s">
        <v>71</v>
      </c>
      <c r="AY212" s="285" t="s">
        <v>141</v>
      </c>
    </row>
    <row r="213" s="13" customFormat="1">
      <c r="A213" s="13"/>
      <c r="B213" s="232"/>
      <c r="C213" s="233"/>
      <c r="D213" s="227" t="s">
        <v>151</v>
      </c>
      <c r="E213" s="234" t="s">
        <v>19</v>
      </c>
      <c r="F213" s="235" t="s">
        <v>653</v>
      </c>
      <c r="G213" s="233"/>
      <c r="H213" s="236">
        <v>25.832000000000001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151</v>
      </c>
      <c r="AU213" s="242" t="s">
        <v>80</v>
      </c>
      <c r="AV213" s="13" t="s">
        <v>80</v>
      </c>
      <c r="AW213" s="13" t="s">
        <v>32</v>
      </c>
      <c r="AX213" s="13" t="s">
        <v>71</v>
      </c>
      <c r="AY213" s="242" t="s">
        <v>141</v>
      </c>
    </row>
    <row r="214" s="13" customFormat="1">
      <c r="A214" s="13"/>
      <c r="B214" s="232"/>
      <c r="C214" s="233"/>
      <c r="D214" s="227" t="s">
        <v>151</v>
      </c>
      <c r="E214" s="234" t="s">
        <v>19</v>
      </c>
      <c r="F214" s="235" t="s">
        <v>654</v>
      </c>
      <c r="G214" s="233"/>
      <c r="H214" s="236">
        <v>0.64000000000000001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151</v>
      </c>
      <c r="AU214" s="242" t="s">
        <v>80</v>
      </c>
      <c r="AV214" s="13" t="s">
        <v>80</v>
      </c>
      <c r="AW214" s="13" t="s">
        <v>32</v>
      </c>
      <c r="AX214" s="13" t="s">
        <v>71</v>
      </c>
      <c r="AY214" s="242" t="s">
        <v>141</v>
      </c>
    </row>
    <row r="215" s="13" customFormat="1">
      <c r="A215" s="13"/>
      <c r="B215" s="232"/>
      <c r="C215" s="233"/>
      <c r="D215" s="227" t="s">
        <v>151</v>
      </c>
      <c r="E215" s="234" t="s">
        <v>19</v>
      </c>
      <c r="F215" s="235" t="s">
        <v>655</v>
      </c>
      <c r="G215" s="233"/>
      <c r="H215" s="236">
        <v>1.3160000000000001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151</v>
      </c>
      <c r="AU215" s="242" t="s">
        <v>80</v>
      </c>
      <c r="AV215" s="13" t="s">
        <v>80</v>
      </c>
      <c r="AW215" s="13" t="s">
        <v>32</v>
      </c>
      <c r="AX215" s="13" t="s">
        <v>71</v>
      </c>
      <c r="AY215" s="242" t="s">
        <v>141</v>
      </c>
    </row>
    <row r="216" s="13" customFormat="1">
      <c r="A216" s="13"/>
      <c r="B216" s="232"/>
      <c r="C216" s="233"/>
      <c r="D216" s="227" t="s">
        <v>151</v>
      </c>
      <c r="E216" s="234" t="s">
        <v>19</v>
      </c>
      <c r="F216" s="235" t="s">
        <v>656</v>
      </c>
      <c r="G216" s="233"/>
      <c r="H216" s="236">
        <v>4.2599999999999998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151</v>
      </c>
      <c r="AU216" s="242" t="s">
        <v>80</v>
      </c>
      <c r="AV216" s="13" t="s">
        <v>80</v>
      </c>
      <c r="AW216" s="13" t="s">
        <v>32</v>
      </c>
      <c r="AX216" s="13" t="s">
        <v>71</v>
      </c>
      <c r="AY216" s="242" t="s">
        <v>141</v>
      </c>
    </row>
    <row r="217" s="13" customFormat="1">
      <c r="A217" s="13"/>
      <c r="B217" s="232"/>
      <c r="C217" s="233"/>
      <c r="D217" s="227" t="s">
        <v>151</v>
      </c>
      <c r="E217" s="234" t="s">
        <v>19</v>
      </c>
      <c r="F217" s="235" t="s">
        <v>657</v>
      </c>
      <c r="G217" s="233"/>
      <c r="H217" s="236">
        <v>11.949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151</v>
      </c>
      <c r="AU217" s="242" t="s">
        <v>80</v>
      </c>
      <c r="AV217" s="13" t="s">
        <v>80</v>
      </c>
      <c r="AW217" s="13" t="s">
        <v>32</v>
      </c>
      <c r="AX217" s="13" t="s">
        <v>71</v>
      </c>
      <c r="AY217" s="242" t="s">
        <v>141</v>
      </c>
    </row>
    <row r="218" s="15" customFormat="1">
      <c r="A218" s="15"/>
      <c r="B218" s="254"/>
      <c r="C218" s="255"/>
      <c r="D218" s="227" t="s">
        <v>151</v>
      </c>
      <c r="E218" s="256" t="s">
        <v>19</v>
      </c>
      <c r="F218" s="257" t="s">
        <v>212</v>
      </c>
      <c r="G218" s="255"/>
      <c r="H218" s="258">
        <v>43.997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151</v>
      </c>
      <c r="AU218" s="264" t="s">
        <v>80</v>
      </c>
      <c r="AV218" s="15" t="s">
        <v>162</v>
      </c>
      <c r="AW218" s="15" t="s">
        <v>32</v>
      </c>
      <c r="AX218" s="15" t="s">
        <v>71</v>
      </c>
      <c r="AY218" s="264" t="s">
        <v>141</v>
      </c>
    </row>
    <row r="219" s="16" customFormat="1">
      <c r="A219" s="16"/>
      <c r="B219" s="276"/>
      <c r="C219" s="277"/>
      <c r="D219" s="227" t="s">
        <v>151</v>
      </c>
      <c r="E219" s="278" t="s">
        <v>19</v>
      </c>
      <c r="F219" s="279" t="s">
        <v>447</v>
      </c>
      <c r="G219" s="277"/>
      <c r="H219" s="278" t="s">
        <v>19</v>
      </c>
      <c r="I219" s="280"/>
      <c r="J219" s="277"/>
      <c r="K219" s="277"/>
      <c r="L219" s="281"/>
      <c r="M219" s="282"/>
      <c r="N219" s="283"/>
      <c r="O219" s="283"/>
      <c r="P219" s="283"/>
      <c r="Q219" s="283"/>
      <c r="R219" s="283"/>
      <c r="S219" s="283"/>
      <c r="T219" s="284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85" t="s">
        <v>151</v>
      </c>
      <c r="AU219" s="285" t="s">
        <v>80</v>
      </c>
      <c r="AV219" s="16" t="s">
        <v>78</v>
      </c>
      <c r="AW219" s="16" t="s">
        <v>32</v>
      </c>
      <c r="AX219" s="16" t="s">
        <v>71</v>
      </c>
      <c r="AY219" s="285" t="s">
        <v>141</v>
      </c>
    </row>
    <row r="220" s="13" customFormat="1">
      <c r="A220" s="13"/>
      <c r="B220" s="232"/>
      <c r="C220" s="233"/>
      <c r="D220" s="227" t="s">
        <v>151</v>
      </c>
      <c r="E220" s="234" t="s">
        <v>19</v>
      </c>
      <c r="F220" s="235" t="s">
        <v>658</v>
      </c>
      <c r="G220" s="233"/>
      <c r="H220" s="236">
        <v>7.75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151</v>
      </c>
      <c r="AU220" s="242" t="s">
        <v>80</v>
      </c>
      <c r="AV220" s="13" t="s">
        <v>80</v>
      </c>
      <c r="AW220" s="13" t="s">
        <v>32</v>
      </c>
      <c r="AX220" s="13" t="s">
        <v>71</v>
      </c>
      <c r="AY220" s="242" t="s">
        <v>141</v>
      </c>
    </row>
    <row r="221" s="13" customFormat="1">
      <c r="A221" s="13"/>
      <c r="B221" s="232"/>
      <c r="C221" s="233"/>
      <c r="D221" s="227" t="s">
        <v>151</v>
      </c>
      <c r="E221" s="234" t="s">
        <v>19</v>
      </c>
      <c r="F221" s="235" t="s">
        <v>659</v>
      </c>
      <c r="G221" s="233"/>
      <c r="H221" s="236">
        <v>5.0860000000000003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151</v>
      </c>
      <c r="AU221" s="242" t="s">
        <v>80</v>
      </c>
      <c r="AV221" s="13" t="s">
        <v>80</v>
      </c>
      <c r="AW221" s="13" t="s">
        <v>32</v>
      </c>
      <c r="AX221" s="13" t="s">
        <v>71</v>
      </c>
      <c r="AY221" s="242" t="s">
        <v>141</v>
      </c>
    </row>
    <row r="222" s="15" customFormat="1">
      <c r="A222" s="15"/>
      <c r="B222" s="254"/>
      <c r="C222" s="255"/>
      <c r="D222" s="227" t="s">
        <v>151</v>
      </c>
      <c r="E222" s="256" t="s">
        <v>19</v>
      </c>
      <c r="F222" s="257" t="s">
        <v>212</v>
      </c>
      <c r="G222" s="255"/>
      <c r="H222" s="258">
        <v>12.836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4" t="s">
        <v>151</v>
      </c>
      <c r="AU222" s="264" t="s">
        <v>80</v>
      </c>
      <c r="AV222" s="15" t="s">
        <v>162</v>
      </c>
      <c r="AW222" s="15" t="s">
        <v>32</v>
      </c>
      <c r="AX222" s="15" t="s">
        <v>71</v>
      </c>
      <c r="AY222" s="264" t="s">
        <v>141</v>
      </c>
    </row>
    <row r="223" s="14" customFormat="1">
      <c r="A223" s="14"/>
      <c r="B223" s="243"/>
      <c r="C223" s="244"/>
      <c r="D223" s="227" t="s">
        <v>151</v>
      </c>
      <c r="E223" s="245" t="s">
        <v>19</v>
      </c>
      <c r="F223" s="246" t="s">
        <v>155</v>
      </c>
      <c r="G223" s="244"/>
      <c r="H223" s="247">
        <v>66.215000000000003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151</v>
      </c>
      <c r="AU223" s="253" t="s">
        <v>80</v>
      </c>
      <c r="AV223" s="14" t="s">
        <v>148</v>
      </c>
      <c r="AW223" s="14" t="s">
        <v>32</v>
      </c>
      <c r="AX223" s="14" t="s">
        <v>78</v>
      </c>
      <c r="AY223" s="253" t="s">
        <v>141</v>
      </c>
    </row>
    <row r="224" s="2" customFormat="1">
      <c r="A224" s="40"/>
      <c r="B224" s="41"/>
      <c r="C224" s="214" t="s">
        <v>353</v>
      </c>
      <c r="D224" s="214" t="s">
        <v>143</v>
      </c>
      <c r="E224" s="215" t="s">
        <v>453</v>
      </c>
      <c r="F224" s="216" t="s">
        <v>454</v>
      </c>
      <c r="G224" s="217" t="s">
        <v>222</v>
      </c>
      <c r="H224" s="218">
        <v>587.79499999999996</v>
      </c>
      <c r="I224" s="219"/>
      <c r="J224" s="220">
        <f>ROUND(I224*H224,2)</f>
        <v>0</v>
      </c>
      <c r="K224" s="216" t="s">
        <v>147</v>
      </c>
      <c r="L224" s="46"/>
      <c r="M224" s="221" t="s">
        <v>19</v>
      </c>
      <c r="N224" s="222" t="s">
        <v>42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148</v>
      </c>
      <c r="AT224" s="225" t="s">
        <v>143</v>
      </c>
      <c r="AU224" s="225" t="s">
        <v>80</v>
      </c>
      <c r="AY224" s="19" t="s">
        <v>141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78</v>
      </c>
      <c r="BK224" s="226">
        <f>ROUND(I224*H224,2)</f>
        <v>0</v>
      </c>
      <c r="BL224" s="19" t="s">
        <v>148</v>
      </c>
      <c r="BM224" s="225" t="s">
        <v>660</v>
      </c>
    </row>
    <row r="225" s="2" customFormat="1">
      <c r="A225" s="40"/>
      <c r="B225" s="41"/>
      <c r="C225" s="42"/>
      <c r="D225" s="227" t="s">
        <v>150</v>
      </c>
      <c r="E225" s="42"/>
      <c r="F225" s="228" t="s">
        <v>454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150</v>
      </c>
      <c r="AU225" s="19" t="s">
        <v>80</v>
      </c>
    </row>
    <row r="226" s="13" customFormat="1">
      <c r="A226" s="13"/>
      <c r="B226" s="232"/>
      <c r="C226" s="233"/>
      <c r="D226" s="227" t="s">
        <v>151</v>
      </c>
      <c r="E226" s="234" t="s">
        <v>19</v>
      </c>
      <c r="F226" s="235" t="s">
        <v>661</v>
      </c>
      <c r="G226" s="233"/>
      <c r="H226" s="236">
        <v>219.98500000000001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151</v>
      </c>
      <c r="AU226" s="242" t="s">
        <v>80</v>
      </c>
      <c r="AV226" s="13" t="s">
        <v>80</v>
      </c>
      <c r="AW226" s="13" t="s">
        <v>32</v>
      </c>
      <c r="AX226" s="13" t="s">
        <v>71</v>
      </c>
      <c r="AY226" s="242" t="s">
        <v>141</v>
      </c>
    </row>
    <row r="227" s="13" customFormat="1">
      <c r="A227" s="13"/>
      <c r="B227" s="232"/>
      <c r="C227" s="233"/>
      <c r="D227" s="227" t="s">
        <v>151</v>
      </c>
      <c r="E227" s="234" t="s">
        <v>19</v>
      </c>
      <c r="F227" s="235" t="s">
        <v>662</v>
      </c>
      <c r="G227" s="233"/>
      <c r="H227" s="236">
        <v>46.909999999999997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151</v>
      </c>
      <c r="AU227" s="242" t="s">
        <v>80</v>
      </c>
      <c r="AV227" s="13" t="s">
        <v>80</v>
      </c>
      <c r="AW227" s="13" t="s">
        <v>32</v>
      </c>
      <c r="AX227" s="13" t="s">
        <v>71</v>
      </c>
      <c r="AY227" s="242" t="s">
        <v>141</v>
      </c>
    </row>
    <row r="228" s="13" customFormat="1">
      <c r="A228" s="13"/>
      <c r="B228" s="232"/>
      <c r="C228" s="233"/>
      <c r="D228" s="227" t="s">
        <v>151</v>
      </c>
      <c r="E228" s="234" t="s">
        <v>19</v>
      </c>
      <c r="F228" s="235" t="s">
        <v>663</v>
      </c>
      <c r="G228" s="233"/>
      <c r="H228" s="236">
        <v>320.89999999999998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151</v>
      </c>
      <c r="AU228" s="242" t="s">
        <v>80</v>
      </c>
      <c r="AV228" s="13" t="s">
        <v>80</v>
      </c>
      <c r="AW228" s="13" t="s">
        <v>32</v>
      </c>
      <c r="AX228" s="13" t="s">
        <v>71</v>
      </c>
      <c r="AY228" s="242" t="s">
        <v>141</v>
      </c>
    </row>
    <row r="229" s="14" customFormat="1">
      <c r="A229" s="14"/>
      <c r="B229" s="243"/>
      <c r="C229" s="244"/>
      <c r="D229" s="227" t="s">
        <v>151</v>
      </c>
      <c r="E229" s="245" t="s">
        <v>19</v>
      </c>
      <c r="F229" s="246" t="s">
        <v>155</v>
      </c>
      <c r="G229" s="244"/>
      <c r="H229" s="247">
        <v>587.79499999999996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151</v>
      </c>
      <c r="AU229" s="253" t="s">
        <v>80</v>
      </c>
      <c r="AV229" s="14" t="s">
        <v>148</v>
      </c>
      <c r="AW229" s="14" t="s">
        <v>32</v>
      </c>
      <c r="AX229" s="14" t="s">
        <v>78</v>
      </c>
      <c r="AY229" s="253" t="s">
        <v>141</v>
      </c>
    </row>
    <row r="230" s="2" customFormat="1">
      <c r="A230" s="40"/>
      <c r="B230" s="41"/>
      <c r="C230" s="214" t="s">
        <v>359</v>
      </c>
      <c r="D230" s="214" t="s">
        <v>143</v>
      </c>
      <c r="E230" s="215" t="s">
        <v>460</v>
      </c>
      <c r="F230" s="216" t="s">
        <v>461</v>
      </c>
      <c r="G230" s="217" t="s">
        <v>222</v>
      </c>
      <c r="H230" s="218">
        <v>9.3819999999999997</v>
      </c>
      <c r="I230" s="219"/>
      <c r="J230" s="220">
        <f>ROUND(I230*H230,2)</f>
        <v>0</v>
      </c>
      <c r="K230" s="216" t="s">
        <v>147</v>
      </c>
      <c r="L230" s="46"/>
      <c r="M230" s="221" t="s">
        <v>19</v>
      </c>
      <c r="N230" s="222" t="s">
        <v>42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148</v>
      </c>
      <c r="AT230" s="225" t="s">
        <v>143</v>
      </c>
      <c r="AU230" s="225" t="s">
        <v>80</v>
      </c>
      <c r="AY230" s="19" t="s">
        <v>141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78</v>
      </c>
      <c r="BK230" s="226">
        <f>ROUND(I230*H230,2)</f>
        <v>0</v>
      </c>
      <c r="BL230" s="19" t="s">
        <v>148</v>
      </c>
      <c r="BM230" s="225" t="s">
        <v>664</v>
      </c>
    </row>
    <row r="231" s="2" customFormat="1">
      <c r="A231" s="40"/>
      <c r="B231" s="41"/>
      <c r="C231" s="42"/>
      <c r="D231" s="227" t="s">
        <v>150</v>
      </c>
      <c r="E231" s="42"/>
      <c r="F231" s="228" t="s">
        <v>461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150</v>
      </c>
      <c r="AU231" s="19" t="s">
        <v>80</v>
      </c>
    </row>
    <row r="232" s="13" customFormat="1">
      <c r="A232" s="13"/>
      <c r="B232" s="232"/>
      <c r="C232" s="233"/>
      <c r="D232" s="227" t="s">
        <v>151</v>
      </c>
      <c r="E232" s="234" t="s">
        <v>19</v>
      </c>
      <c r="F232" s="235" t="s">
        <v>665</v>
      </c>
      <c r="G232" s="233"/>
      <c r="H232" s="236">
        <v>9.3819999999999997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151</v>
      </c>
      <c r="AU232" s="242" t="s">
        <v>80</v>
      </c>
      <c r="AV232" s="13" t="s">
        <v>80</v>
      </c>
      <c r="AW232" s="13" t="s">
        <v>32</v>
      </c>
      <c r="AX232" s="13" t="s">
        <v>78</v>
      </c>
      <c r="AY232" s="242" t="s">
        <v>141</v>
      </c>
    </row>
    <row r="233" s="2" customFormat="1">
      <c r="A233" s="40"/>
      <c r="B233" s="41"/>
      <c r="C233" s="214" t="s">
        <v>366</v>
      </c>
      <c r="D233" s="214" t="s">
        <v>143</v>
      </c>
      <c r="E233" s="215" t="s">
        <v>465</v>
      </c>
      <c r="F233" s="216" t="s">
        <v>221</v>
      </c>
      <c r="G233" s="217" t="s">
        <v>222</v>
      </c>
      <c r="H233" s="218">
        <v>43.997</v>
      </c>
      <c r="I233" s="219"/>
      <c r="J233" s="220">
        <f>ROUND(I233*H233,2)</f>
        <v>0</v>
      </c>
      <c r="K233" s="216" t="s">
        <v>147</v>
      </c>
      <c r="L233" s="46"/>
      <c r="M233" s="221" t="s">
        <v>19</v>
      </c>
      <c r="N233" s="222" t="s">
        <v>42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148</v>
      </c>
      <c r="AT233" s="225" t="s">
        <v>143</v>
      </c>
      <c r="AU233" s="225" t="s">
        <v>80</v>
      </c>
      <c r="AY233" s="19" t="s">
        <v>141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78</v>
      </c>
      <c r="BK233" s="226">
        <f>ROUND(I233*H233,2)</f>
        <v>0</v>
      </c>
      <c r="BL233" s="19" t="s">
        <v>148</v>
      </c>
      <c r="BM233" s="225" t="s">
        <v>666</v>
      </c>
    </row>
    <row r="234" s="2" customFormat="1">
      <c r="A234" s="40"/>
      <c r="B234" s="41"/>
      <c r="C234" s="42"/>
      <c r="D234" s="227" t="s">
        <v>150</v>
      </c>
      <c r="E234" s="42"/>
      <c r="F234" s="228" t="s">
        <v>221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150</v>
      </c>
      <c r="AU234" s="19" t="s">
        <v>80</v>
      </c>
    </row>
    <row r="235" s="13" customFormat="1">
      <c r="A235" s="13"/>
      <c r="B235" s="232"/>
      <c r="C235" s="233"/>
      <c r="D235" s="227" t="s">
        <v>151</v>
      </c>
      <c r="E235" s="234" t="s">
        <v>19</v>
      </c>
      <c r="F235" s="235" t="s">
        <v>667</v>
      </c>
      <c r="G235" s="233"/>
      <c r="H235" s="236">
        <v>43.997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151</v>
      </c>
      <c r="AU235" s="242" t="s">
        <v>80</v>
      </c>
      <c r="AV235" s="13" t="s">
        <v>80</v>
      </c>
      <c r="AW235" s="13" t="s">
        <v>32</v>
      </c>
      <c r="AX235" s="13" t="s">
        <v>78</v>
      </c>
      <c r="AY235" s="242" t="s">
        <v>141</v>
      </c>
    </row>
    <row r="236" s="2" customFormat="1">
      <c r="A236" s="40"/>
      <c r="B236" s="41"/>
      <c r="C236" s="214" t="s">
        <v>373</v>
      </c>
      <c r="D236" s="214" t="s">
        <v>143</v>
      </c>
      <c r="E236" s="215" t="s">
        <v>469</v>
      </c>
      <c r="F236" s="216" t="s">
        <v>470</v>
      </c>
      <c r="G236" s="217" t="s">
        <v>222</v>
      </c>
      <c r="H236" s="218">
        <v>12.836</v>
      </c>
      <c r="I236" s="219"/>
      <c r="J236" s="220">
        <f>ROUND(I236*H236,2)</f>
        <v>0</v>
      </c>
      <c r="K236" s="216" t="s">
        <v>147</v>
      </c>
      <c r="L236" s="46"/>
      <c r="M236" s="221" t="s">
        <v>19</v>
      </c>
      <c r="N236" s="222" t="s">
        <v>42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148</v>
      </c>
      <c r="AT236" s="225" t="s">
        <v>143</v>
      </c>
      <c r="AU236" s="225" t="s">
        <v>80</v>
      </c>
      <c r="AY236" s="19" t="s">
        <v>141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78</v>
      </c>
      <c r="BK236" s="226">
        <f>ROUND(I236*H236,2)</f>
        <v>0</v>
      </c>
      <c r="BL236" s="19" t="s">
        <v>148</v>
      </c>
      <c r="BM236" s="225" t="s">
        <v>668</v>
      </c>
    </row>
    <row r="237" s="2" customFormat="1">
      <c r="A237" s="40"/>
      <c r="B237" s="41"/>
      <c r="C237" s="42"/>
      <c r="D237" s="227" t="s">
        <v>150</v>
      </c>
      <c r="E237" s="42"/>
      <c r="F237" s="228" t="s">
        <v>470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150</v>
      </c>
      <c r="AU237" s="19" t="s">
        <v>80</v>
      </c>
    </row>
    <row r="238" s="13" customFormat="1">
      <c r="A238" s="13"/>
      <c r="B238" s="232"/>
      <c r="C238" s="233"/>
      <c r="D238" s="227" t="s">
        <v>151</v>
      </c>
      <c r="E238" s="234" t="s">
        <v>19</v>
      </c>
      <c r="F238" s="235" t="s">
        <v>669</v>
      </c>
      <c r="G238" s="233"/>
      <c r="H238" s="236">
        <v>12.836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151</v>
      </c>
      <c r="AU238" s="242" t="s">
        <v>80</v>
      </c>
      <c r="AV238" s="13" t="s">
        <v>80</v>
      </c>
      <c r="AW238" s="13" t="s">
        <v>32</v>
      </c>
      <c r="AX238" s="13" t="s">
        <v>78</v>
      </c>
      <c r="AY238" s="242" t="s">
        <v>141</v>
      </c>
    </row>
    <row r="239" s="12" customFormat="1" ht="22.8" customHeight="1">
      <c r="A239" s="12"/>
      <c r="B239" s="198"/>
      <c r="C239" s="199"/>
      <c r="D239" s="200" t="s">
        <v>70</v>
      </c>
      <c r="E239" s="212" t="s">
        <v>473</v>
      </c>
      <c r="F239" s="212" t="s">
        <v>474</v>
      </c>
      <c r="G239" s="199"/>
      <c r="H239" s="199"/>
      <c r="I239" s="202"/>
      <c r="J239" s="213">
        <f>BK239</f>
        <v>0</v>
      </c>
      <c r="K239" s="199"/>
      <c r="L239" s="204"/>
      <c r="M239" s="205"/>
      <c r="N239" s="206"/>
      <c r="O239" s="206"/>
      <c r="P239" s="207">
        <f>SUM(P240:P241)</f>
        <v>0</v>
      </c>
      <c r="Q239" s="206"/>
      <c r="R239" s="207">
        <f>SUM(R240:R241)</f>
        <v>0</v>
      </c>
      <c r="S239" s="206"/>
      <c r="T239" s="208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9" t="s">
        <v>78</v>
      </c>
      <c r="AT239" s="210" t="s">
        <v>70</v>
      </c>
      <c r="AU239" s="210" t="s">
        <v>78</v>
      </c>
      <c r="AY239" s="209" t="s">
        <v>141</v>
      </c>
      <c r="BK239" s="211">
        <f>SUM(BK240:BK241)</f>
        <v>0</v>
      </c>
    </row>
    <row r="240" s="2" customFormat="1">
      <c r="A240" s="40"/>
      <c r="B240" s="41"/>
      <c r="C240" s="214" t="s">
        <v>383</v>
      </c>
      <c r="D240" s="214" t="s">
        <v>143</v>
      </c>
      <c r="E240" s="215" t="s">
        <v>476</v>
      </c>
      <c r="F240" s="216" t="s">
        <v>477</v>
      </c>
      <c r="G240" s="217" t="s">
        <v>222</v>
      </c>
      <c r="H240" s="218">
        <v>90.697999999999993</v>
      </c>
      <c r="I240" s="219"/>
      <c r="J240" s="220">
        <f>ROUND(I240*H240,2)</f>
        <v>0</v>
      </c>
      <c r="K240" s="216" t="s">
        <v>147</v>
      </c>
      <c r="L240" s="46"/>
      <c r="M240" s="221" t="s">
        <v>19</v>
      </c>
      <c r="N240" s="222" t="s">
        <v>42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148</v>
      </c>
      <c r="AT240" s="225" t="s">
        <v>143</v>
      </c>
      <c r="AU240" s="225" t="s">
        <v>80</v>
      </c>
      <c r="AY240" s="19" t="s">
        <v>141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78</v>
      </c>
      <c r="BK240" s="226">
        <f>ROUND(I240*H240,2)</f>
        <v>0</v>
      </c>
      <c r="BL240" s="19" t="s">
        <v>148</v>
      </c>
      <c r="BM240" s="225" t="s">
        <v>670</v>
      </c>
    </row>
    <row r="241" s="2" customFormat="1">
      <c r="A241" s="40"/>
      <c r="B241" s="41"/>
      <c r="C241" s="42"/>
      <c r="D241" s="227" t="s">
        <v>150</v>
      </c>
      <c r="E241" s="42"/>
      <c r="F241" s="228" t="s">
        <v>477</v>
      </c>
      <c r="G241" s="42"/>
      <c r="H241" s="42"/>
      <c r="I241" s="229"/>
      <c r="J241" s="42"/>
      <c r="K241" s="42"/>
      <c r="L241" s="46"/>
      <c r="M241" s="286"/>
      <c r="N241" s="287"/>
      <c r="O241" s="288"/>
      <c r="P241" s="288"/>
      <c r="Q241" s="288"/>
      <c r="R241" s="288"/>
      <c r="S241" s="288"/>
      <c r="T241" s="289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150</v>
      </c>
      <c r="AU241" s="19" t="s">
        <v>80</v>
      </c>
    </row>
    <row r="242" s="2" customFormat="1" ht="6.96" customHeight="1">
      <c r="A242" s="40"/>
      <c r="B242" s="61"/>
      <c r="C242" s="62"/>
      <c r="D242" s="62"/>
      <c r="E242" s="62"/>
      <c r="F242" s="62"/>
      <c r="G242" s="62"/>
      <c r="H242" s="62"/>
      <c r="I242" s="62"/>
      <c r="J242" s="62"/>
      <c r="K242" s="62"/>
      <c r="L242" s="46"/>
      <c r="M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</row>
  </sheetData>
  <sheetProtection sheet="1" autoFilter="0" formatColumns="0" formatRows="0" objects="1" scenarios="1" spinCount="100000" saltValue="bHbMZ5GKT/qFLTzEJL8TG14aHGeoydEQs10NvJWqiKNro/6twpRtTyIx2XWiUDCfafIWX0B5R1icRX+3lcZlpw==" hashValue="1XsgFPS28awl3VzeQrGoDP4KoR84xuvuwPgcXEnbjaHsBGWRqHNkh3Ou22Qk60XCVJ3IMje5jhRNse5AbhxFxQ==" algorithmName="SHA-512" password="CC35"/>
  <autoFilter ref="C91:K2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Břeclav - ulice Bratislavská, cyklostezka, podélné stání a autobusový záliv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671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672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23. 6. 2021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27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34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ROUND((SUM(BE93:BE344)),  2)</f>
        <v>0</v>
      </c>
      <c r="G35" s="40"/>
      <c r="H35" s="40"/>
      <c r="I35" s="159">
        <v>0.20999999999999999</v>
      </c>
      <c r="J35" s="158">
        <f>ROUND(((SUM(BE93:BE344))*I35),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ROUND((SUM(BF93:BF344)),  2)</f>
        <v>0</v>
      </c>
      <c r="G36" s="40"/>
      <c r="H36" s="40"/>
      <c r="I36" s="159">
        <v>0.14999999999999999</v>
      </c>
      <c r="J36" s="158">
        <f>ROUND(((SUM(BF93:BF344))*I36),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ROUND((SUM(BG93:BG344)),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ROUND((SUM(BH93:BH344)),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ROUND((SUM(BI93:BI344)),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Břeclav - ulice Bratislavská, cyklostezka, podélné stání a autobusový záliv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671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104 - Autobusový záliv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34" t="s">
        <v>23</v>
      </c>
      <c r="J56" s="74" t="str">
        <f>IF(J14="","",J14)</f>
        <v>23. 6. 2021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>ViaDesigne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120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546</v>
      </c>
      <c r="E66" s="184"/>
      <c r="F66" s="184"/>
      <c r="G66" s="184"/>
      <c r="H66" s="184"/>
      <c r="I66" s="184"/>
      <c r="J66" s="185">
        <f>J180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121</v>
      </c>
      <c r="E67" s="184"/>
      <c r="F67" s="184"/>
      <c r="G67" s="184"/>
      <c r="H67" s="184"/>
      <c r="I67" s="184"/>
      <c r="J67" s="185">
        <f>J187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122</v>
      </c>
      <c r="E68" s="184"/>
      <c r="F68" s="184"/>
      <c r="G68" s="184"/>
      <c r="H68" s="184"/>
      <c r="I68" s="184"/>
      <c r="J68" s="185">
        <f>J206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123</v>
      </c>
      <c r="E69" s="184"/>
      <c r="F69" s="184"/>
      <c r="G69" s="184"/>
      <c r="H69" s="184"/>
      <c r="I69" s="184"/>
      <c r="J69" s="185">
        <f>J229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124</v>
      </c>
      <c r="E70" s="184"/>
      <c r="F70" s="184"/>
      <c r="G70" s="184"/>
      <c r="H70" s="184"/>
      <c r="I70" s="184"/>
      <c r="J70" s="185">
        <f>J302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125</v>
      </c>
      <c r="E71" s="184"/>
      <c r="F71" s="184"/>
      <c r="G71" s="184"/>
      <c r="H71" s="184"/>
      <c r="I71" s="184"/>
      <c r="J71" s="185">
        <f>J342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126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Břeclav - ulice Bratislavská, cyklostezka, podélné stání a autobusový záliv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112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671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114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104 - Autobusový záliv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Břeclav</v>
      </c>
      <c r="G87" s="42"/>
      <c r="H87" s="42"/>
      <c r="I87" s="34" t="s">
        <v>23</v>
      </c>
      <c r="J87" s="74" t="str">
        <f>IF(J14="","",J14)</f>
        <v>23. 6. 2021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 xml:space="preserve"> </v>
      </c>
      <c r="G89" s="42"/>
      <c r="H89" s="42"/>
      <c r="I89" s="34" t="s">
        <v>31</v>
      </c>
      <c r="J89" s="38" t="str">
        <f>E23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IF(E20="","",E20)</f>
        <v>Vyplň údaj</v>
      </c>
      <c r="G90" s="42"/>
      <c r="H90" s="42"/>
      <c r="I90" s="34" t="s">
        <v>33</v>
      </c>
      <c r="J90" s="38" t="str">
        <f>E26</f>
        <v>ViaDesigne s.r.o.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127</v>
      </c>
      <c r="D92" s="190" t="s">
        <v>56</v>
      </c>
      <c r="E92" s="190" t="s">
        <v>52</v>
      </c>
      <c r="F92" s="190" t="s">
        <v>53</v>
      </c>
      <c r="G92" s="190" t="s">
        <v>128</v>
      </c>
      <c r="H92" s="190" t="s">
        <v>129</v>
      </c>
      <c r="I92" s="190" t="s">
        <v>130</v>
      </c>
      <c r="J92" s="190" t="s">
        <v>117</v>
      </c>
      <c r="K92" s="191" t="s">
        <v>131</v>
      </c>
      <c r="L92" s="192"/>
      <c r="M92" s="94" t="s">
        <v>19</v>
      </c>
      <c r="N92" s="95" t="s">
        <v>41</v>
      </c>
      <c r="O92" s="95" t="s">
        <v>132</v>
      </c>
      <c r="P92" s="95" t="s">
        <v>133</v>
      </c>
      <c r="Q92" s="95" t="s">
        <v>134</v>
      </c>
      <c r="R92" s="95" t="s">
        <v>135</v>
      </c>
      <c r="S92" s="95" t="s">
        <v>136</v>
      </c>
      <c r="T92" s="96" t="s">
        <v>137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138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</f>
        <v>0</v>
      </c>
      <c r="Q93" s="98"/>
      <c r="R93" s="195">
        <f>R94</f>
        <v>315.72536883999999</v>
      </c>
      <c r="S93" s="98"/>
      <c r="T93" s="196">
        <f>T94</f>
        <v>162.28829999999999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70</v>
      </c>
      <c r="AU93" s="19" t="s">
        <v>118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139</v>
      </c>
      <c r="F94" s="201" t="s">
        <v>140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P95+P180+P187+P206+P229+P302+P342</f>
        <v>0</v>
      </c>
      <c r="Q94" s="206"/>
      <c r="R94" s="207">
        <f>R95+R180+R187+R206+R229+R302+R342</f>
        <v>315.72536883999999</v>
      </c>
      <c r="S94" s="206"/>
      <c r="T94" s="208">
        <f>T95+T180+T187+T206+T229+T302+T342</f>
        <v>162.28829999999999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141</v>
      </c>
      <c r="BK94" s="211">
        <f>BK95+BK180+BK187+BK206+BK229+BK302+BK342</f>
        <v>0</v>
      </c>
    </row>
    <row r="95" s="12" customFormat="1" ht="22.8" customHeight="1">
      <c r="A95" s="12"/>
      <c r="B95" s="198"/>
      <c r="C95" s="199"/>
      <c r="D95" s="200" t="s">
        <v>70</v>
      </c>
      <c r="E95" s="212" t="s">
        <v>78</v>
      </c>
      <c r="F95" s="212" t="s">
        <v>142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SUM(P96:P179)</f>
        <v>0</v>
      </c>
      <c r="Q95" s="206"/>
      <c r="R95" s="207">
        <f>SUM(R96:R179)</f>
        <v>15.134777999999999</v>
      </c>
      <c r="S95" s="206"/>
      <c r="T95" s="208">
        <f>SUM(T96:T179)</f>
        <v>160.84269999999998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141</v>
      </c>
      <c r="BK95" s="211">
        <f>SUM(BK96:BK179)</f>
        <v>0</v>
      </c>
    </row>
    <row r="96" s="2" customFormat="1">
      <c r="A96" s="40"/>
      <c r="B96" s="41"/>
      <c r="C96" s="214" t="s">
        <v>78</v>
      </c>
      <c r="D96" s="214" t="s">
        <v>143</v>
      </c>
      <c r="E96" s="215" t="s">
        <v>144</v>
      </c>
      <c r="F96" s="216" t="s">
        <v>145</v>
      </c>
      <c r="G96" s="217" t="s">
        <v>146</v>
      </c>
      <c r="H96" s="218">
        <v>10.82</v>
      </c>
      <c r="I96" s="219"/>
      <c r="J96" s="220">
        <f>ROUND(I96*H96,2)</f>
        <v>0</v>
      </c>
      <c r="K96" s="216" t="s">
        <v>147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0.255</v>
      </c>
      <c r="T96" s="224">
        <f>S96*H96</f>
        <v>2.7591000000000001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148</v>
      </c>
      <c r="AT96" s="225" t="s">
        <v>143</v>
      </c>
      <c r="AU96" s="225" t="s">
        <v>80</v>
      </c>
      <c r="AY96" s="19" t="s">
        <v>141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148</v>
      </c>
      <c r="BM96" s="225" t="s">
        <v>673</v>
      </c>
    </row>
    <row r="97" s="2" customFormat="1">
      <c r="A97" s="40"/>
      <c r="B97" s="41"/>
      <c r="C97" s="42"/>
      <c r="D97" s="227" t="s">
        <v>150</v>
      </c>
      <c r="E97" s="42"/>
      <c r="F97" s="228" t="s">
        <v>145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80</v>
      </c>
    </row>
    <row r="98" s="13" customFormat="1">
      <c r="A98" s="13"/>
      <c r="B98" s="232"/>
      <c r="C98" s="233"/>
      <c r="D98" s="227" t="s">
        <v>151</v>
      </c>
      <c r="E98" s="234" t="s">
        <v>19</v>
      </c>
      <c r="F98" s="235" t="s">
        <v>674</v>
      </c>
      <c r="G98" s="233"/>
      <c r="H98" s="236">
        <v>10.82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151</v>
      </c>
      <c r="AU98" s="242" t="s">
        <v>80</v>
      </c>
      <c r="AV98" s="13" t="s">
        <v>80</v>
      </c>
      <c r="AW98" s="13" t="s">
        <v>32</v>
      </c>
      <c r="AX98" s="13" t="s">
        <v>78</v>
      </c>
      <c r="AY98" s="242" t="s">
        <v>141</v>
      </c>
    </row>
    <row r="99" s="2" customFormat="1">
      <c r="A99" s="40"/>
      <c r="B99" s="41"/>
      <c r="C99" s="214" t="s">
        <v>80</v>
      </c>
      <c r="D99" s="214" t="s">
        <v>143</v>
      </c>
      <c r="E99" s="215" t="s">
        <v>675</v>
      </c>
      <c r="F99" s="216" t="s">
        <v>676</v>
      </c>
      <c r="G99" s="217" t="s">
        <v>146</v>
      </c>
      <c r="H99" s="218">
        <v>70.359999999999999</v>
      </c>
      <c r="I99" s="219"/>
      <c r="J99" s="220">
        <f>ROUND(I99*H99,2)</f>
        <v>0</v>
      </c>
      <c r="K99" s="216" t="s">
        <v>147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0.17000000000000001</v>
      </c>
      <c r="T99" s="224">
        <f>S99*H99</f>
        <v>11.961200000000002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148</v>
      </c>
      <c r="AT99" s="225" t="s">
        <v>143</v>
      </c>
      <c r="AU99" s="225" t="s">
        <v>80</v>
      </c>
      <c r="AY99" s="19" t="s">
        <v>141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78</v>
      </c>
      <c r="BK99" s="226">
        <f>ROUND(I99*H99,2)</f>
        <v>0</v>
      </c>
      <c r="BL99" s="19" t="s">
        <v>148</v>
      </c>
      <c r="BM99" s="225" t="s">
        <v>677</v>
      </c>
    </row>
    <row r="100" s="2" customFormat="1">
      <c r="A100" s="40"/>
      <c r="B100" s="41"/>
      <c r="C100" s="42"/>
      <c r="D100" s="227" t="s">
        <v>150</v>
      </c>
      <c r="E100" s="42"/>
      <c r="F100" s="228" t="s">
        <v>676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80</v>
      </c>
    </row>
    <row r="101" s="13" customFormat="1">
      <c r="A101" s="13"/>
      <c r="B101" s="232"/>
      <c r="C101" s="233"/>
      <c r="D101" s="227" t="s">
        <v>151</v>
      </c>
      <c r="E101" s="234" t="s">
        <v>19</v>
      </c>
      <c r="F101" s="235" t="s">
        <v>678</v>
      </c>
      <c r="G101" s="233"/>
      <c r="H101" s="236">
        <v>59.539999999999999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151</v>
      </c>
      <c r="AU101" s="242" t="s">
        <v>80</v>
      </c>
      <c r="AV101" s="13" t="s">
        <v>80</v>
      </c>
      <c r="AW101" s="13" t="s">
        <v>32</v>
      </c>
      <c r="AX101" s="13" t="s">
        <v>71</v>
      </c>
      <c r="AY101" s="242" t="s">
        <v>141</v>
      </c>
    </row>
    <row r="102" s="13" customFormat="1">
      <c r="A102" s="13"/>
      <c r="B102" s="232"/>
      <c r="C102" s="233"/>
      <c r="D102" s="227" t="s">
        <v>151</v>
      </c>
      <c r="E102" s="234" t="s">
        <v>19</v>
      </c>
      <c r="F102" s="235" t="s">
        <v>679</v>
      </c>
      <c r="G102" s="233"/>
      <c r="H102" s="236">
        <v>10.82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151</v>
      </c>
      <c r="AU102" s="242" t="s">
        <v>80</v>
      </c>
      <c r="AV102" s="13" t="s">
        <v>80</v>
      </c>
      <c r="AW102" s="13" t="s">
        <v>32</v>
      </c>
      <c r="AX102" s="13" t="s">
        <v>71</v>
      </c>
      <c r="AY102" s="242" t="s">
        <v>141</v>
      </c>
    </row>
    <row r="103" s="14" customFormat="1">
      <c r="A103" s="14"/>
      <c r="B103" s="243"/>
      <c r="C103" s="244"/>
      <c r="D103" s="227" t="s">
        <v>151</v>
      </c>
      <c r="E103" s="245" t="s">
        <v>19</v>
      </c>
      <c r="F103" s="246" t="s">
        <v>155</v>
      </c>
      <c r="G103" s="244"/>
      <c r="H103" s="247">
        <v>70.359999999999999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151</v>
      </c>
      <c r="AU103" s="253" t="s">
        <v>80</v>
      </c>
      <c r="AV103" s="14" t="s">
        <v>148</v>
      </c>
      <c r="AW103" s="14" t="s">
        <v>32</v>
      </c>
      <c r="AX103" s="14" t="s">
        <v>78</v>
      </c>
      <c r="AY103" s="253" t="s">
        <v>141</v>
      </c>
    </row>
    <row r="104" s="2" customFormat="1">
      <c r="A104" s="40"/>
      <c r="B104" s="41"/>
      <c r="C104" s="214" t="s">
        <v>162</v>
      </c>
      <c r="D104" s="214" t="s">
        <v>143</v>
      </c>
      <c r="E104" s="215" t="s">
        <v>680</v>
      </c>
      <c r="F104" s="216" t="s">
        <v>681</v>
      </c>
      <c r="G104" s="217" t="s">
        <v>146</v>
      </c>
      <c r="H104" s="218">
        <v>144.096</v>
      </c>
      <c r="I104" s="219"/>
      <c r="J104" s="220">
        <f>ROUND(I104*H104,2)</f>
        <v>0</v>
      </c>
      <c r="K104" s="216" t="s">
        <v>147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0.57999999999999996</v>
      </c>
      <c r="T104" s="224">
        <f>S104*H104</f>
        <v>83.575679999999991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148</v>
      </c>
      <c r="AT104" s="225" t="s">
        <v>143</v>
      </c>
      <c r="AU104" s="225" t="s">
        <v>80</v>
      </c>
      <c r="AY104" s="19" t="s">
        <v>141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78</v>
      </c>
      <c r="BK104" s="226">
        <f>ROUND(I104*H104,2)</f>
        <v>0</v>
      </c>
      <c r="BL104" s="19" t="s">
        <v>148</v>
      </c>
      <c r="BM104" s="225" t="s">
        <v>682</v>
      </c>
    </row>
    <row r="105" s="2" customFormat="1">
      <c r="A105" s="40"/>
      <c r="B105" s="41"/>
      <c r="C105" s="42"/>
      <c r="D105" s="227" t="s">
        <v>150</v>
      </c>
      <c r="E105" s="42"/>
      <c r="F105" s="228" t="s">
        <v>681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80</v>
      </c>
    </row>
    <row r="106" s="13" customFormat="1">
      <c r="A106" s="13"/>
      <c r="B106" s="232"/>
      <c r="C106" s="233"/>
      <c r="D106" s="227" t="s">
        <v>151</v>
      </c>
      <c r="E106" s="234" t="s">
        <v>19</v>
      </c>
      <c r="F106" s="235" t="s">
        <v>683</v>
      </c>
      <c r="G106" s="233"/>
      <c r="H106" s="236">
        <v>144.096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151</v>
      </c>
      <c r="AU106" s="242" t="s">
        <v>80</v>
      </c>
      <c r="AV106" s="13" t="s">
        <v>80</v>
      </c>
      <c r="AW106" s="13" t="s">
        <v>32</v>
      </c>
      <c r="AX106" s="13" t="s">
        <v>78</v>
      </c>
      <c r="AY106" s="242" t="s">
        <v>141</v>
      </c>
    </row>
    <row r="107" s="2" customFormat="1" ht="33" customHeight="1">
      <c r="A107" s="40"/>
      <c r="B107" s="41"/>
      <c r="C107" s="214" t="s">
        <v>148</v>
      </c>
      <c r="D107" s="214" t="s">
        <v>143</v>
      </c>
      <c r="E107" s="215" t="s">
        <v>553</v>
      </c>
      <c r="F107" s="216" t="s">
        <v>554</v>
      </c>
      <c r="G107" s="217" t="s">
        <v>146</v>
      </c>
      <c r="H107" s="218">
        <v>59.539999999999999</v>
      </c>
      <c r="I107" s="219"/>
      <c r="J107" s="220">
        <f>ROUND(I107*H107,2)</f>
        <v>0</v>
      </c>
      <c r="K107" s="216" t="s">
        <v>147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0.098000000000000004</v>
      </c>
      <c r="T107" s="224">
        <f>S107*H107</f>
        <v>5.8349200000000003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148</v>
      </c>
      <c r="AT107" s="225" t="s">
        <v>143</v>
      </c>
      <c r="AU107" s="225" t="s">
        <v>80</v>
      </c>
      <c r="AY107" s="19" t="s">
        <v>141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78</v>
      </c>
      <c r="BK107" s="226">
        <f>ROUND(I107*H107,2)</f>
        <v>0</v>
      </c>
      <c r="BL107" s="19" t="s">
        <v>148</v>
      </c>
      <c r="BM107" s="225" t="s">
        <v>684</v>
      </c>
    </row>
    <row r="108" s="2" customFormat="1">
      <c r="A108" s="40"/>
      <c r="B108" s="41"/>
      <c r="C108" s="42"/>
      <c r="D108" s="227" t="s">
        <v>150</v>
      </c>
      <c r="E108" s="42"/>
      <c r="F108" s="228" t="s">
        <v>554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150</v>
      </c>
      <c r="AU108" s="19" t="s">
        <v>80</v>
      </c>
    </row>
    <row r="109" s="13" customFormat="1">
      <c r="A109" s="13"/>
      <c r="B109" s="232"/>
      <c r="C109" s="233"/>
      <c r="D109" s="227" t="s">
        <v>151</v>
      </c>
      <c r="E109" s="234" t="s">
        <v>19</v>
      </c>
      <c r="F109" s="235" t="s">
        <v>685</v>
      </c>
      <c r="G109" s="233"/>
      <c r="H109" s="236">
        <v>59.539999999999999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151</v>
      </c>
      <c r="AU109" s="242" t="s">
        <v>80</v>
      </c>
      <c r="AV109" s="13" t="s">
        <v>80</v>
      </c>
      <c r="AW109" s="13" t="s">
        <v>32</v>
      </c>
      <c r="AX109" s="13" t="s">
        <v>78</v>
      </c>
      <c r="AY109" s="242" t="s">
        <v>141</v>
      </c>
    </row>
    <row r="110" s="2" customFormat="1">
      <c r="A110" s="40"/>
      <c r="B110" s="41"/>
      <c r="C110" s="214" t="s">
        <v>173</v>
      </c>
      <c r="D110" s="214" t="s">
        <v>143</v>
      </c>
      <c r="E110" s="215" t="s">
        <v>686</v>
      </c>
      <c r="F110" s="216" t="s">
        <v>687</v>
      </c>
      <c r="G110" s="217" t="s">
        <v>146</v>
      </c>
      <c r="H110" s="218">
        <v>167.47</v>
      </c>
      <c r="I110" s="219"/>
      <c r="J110" s="220">
        <f>ROUND(I110*H110,2)</f>
        <v>0</v>
      </c>
      <c r="K110" s="216" t="s">
        <v>147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0.22</v>
      </c>
      <c r="T110" s="224">
        <f>S110*H110</f>
        <v>36.843400000000003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148</v>
      </c>
      <c r="AT110" s="225" t="s">
        <v>143</v>
      </c>
      <c r="AU110" s="225" t="s">
        <v>80</v>
      </c>
      <c r="AY110" s="19" t="s">
        <v>141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78</v>
      </c>
      <c r="BK110" s="226">
        <f>ROUND(I110*H110,2)</f>
        <v>0</v>
      </c>
      <c r="BL110" s="19" t="s">
        <v>148</v>
      </c>
      <c r="BM110" s="225" t="s">
        <v>688</v>
      </c>
    </row>
    <row r="111" s="2" customFormat="1">
      <c r="A111" s="40"/>
      <c r="B111" s="41"/>
      <c r="C111" s="42"/>
      <c r="D111" s="227" t="s">
        <v>150</v>
      </c>
      <c r="E111" s="42"/>
      <c r="F111" s="228" t="s">
        <v>687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80</v>
      </c>
    </row>
    <row r="112" s="13" customFormat="1">
      <c r="A112" s="13"/>
      <c r="B112" s="232"/>
      <c r="C112" s="233"/>
      <c r="D112" s="227" t="s">
        <v>151</v>
      </c>
      <c r="E112" s="234" t="s">
        <v>19</v>
      </c>
      <c r="F112" s="235" t="s">
        <v>689</v>
      </c>
      <c r="G112" s="233"/>
      <c r="H112" s="236">
        <v>15.699999999999999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151</v>
      </c>
      <c r="AU112" s="242" t="s">
        <v>80</v>
      </c>
      <c r="AV112" s="13" t="s">
        <v>80</v>
      </c>
      <c r="AW112" s="13" t="s">
        <v>32</v>
      </c>
      <c r="AX112" s="13" t="s">
        <v>71</v>
      </c>
      <c r="AY112" s="242" t="s">
        <v>141</v>
      </c>
    </row>
    <row r="113" s="13" customFormat="1">
      <c r="A113" s="13"/>
      <c r="B113" s="232"/>
      <c r="C113" s="233"/>
      <c r="D113" s="227" t="s">
        <v>151</v>
      </c>
      <c r="E113" s="234" t="s">
        <v>19</v>
      </c>
      <c r="F113" s="235" t="s">
        <v>690</v>
      </c>
      <c r="G113" s="233"/>
      <c r="H113" s="236">
        <v>112.99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151</v>
      </c>
      <c r="AU113" s="242" t="s">
        <v>80</v>
      </c>
      <c r="AV113" s="13" t="s">
        <v>80</v>
      </c>
      <c r="AW113" s="13" t="s">
        <v>32</v>
      </c>
      <c r="AX113" s="13" t="s">
        <v>71</v>
      </c>
      <c r="AY113" s="242" t="s">
        <v>141</v>
      </c>
    </row>
    <row r="114" s="13" customFormat="1">
      <c r="A114" s="13"/>
      <c r="B114" s="232"/>
      <c r="C114" s="233"/>
      <c r="D114" s="227" t="s">
        <v>151</v>
      </c>
      <c r="E114" s="234" t="s">
        <v>19</v>
      </c>
      <c r="F114" s="235" t="s">
        <v>691</v>
      </c>
      <c r="G114" s="233"/>
      <c r="H114" s="236">
        <v>38.780000000000001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151</v>
      </c>
      <c r="AU114" s="242" t="s">
        <v>80</v>
      </c>
      <c r="AV114" s="13" t="s">
        <v>80</v>
      </c>
      <c r="AW114" s="13" t="s">
        <v>32</v>
      </c>
      <c r="AX114" s="13" t="s">
        <v>71</v>
      </c>
      <c r="AY114" s="242" t="s">
        <v>141</v>
      </c>
    </row>
    <row r="115" s="14" customFormat="1">
      <c r="A115" s="14"/>
      <c r="B115" s="243"/>
      <c r="C115" s="244"/>
      <c r="D115" s="227" t="s">
        <v>151</v>
      </c>
      <c r="E115" s="245" t="s">
        <v>19</v>
      </c>
      <c r="F115" s="246" t="s">
        <v>155</v>
      </c>
      <c r="G115" s="244"/>
      <c r="H115" s="247">
        <v>167.47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151</v>
      </c>
      <c r="AU115" s="253" t="s">
        <v>80</v>
      </c>
      <c r="AV115" s="14" t="s">
        <v>148</v>
      </c>
      <c r="AW115" s="14" t="s">
        <v>32</v>
      </c>
      <c r="AX115" s="14" t="s">
        <v>78</v>
      </c>
      <c r="AY115" s="253" t="s">
        <v>141</v>
      </c>
    </row>
    <row r="116" s="2" customFormat="1">
      <c r="A116" s="40"/>
      <c r="B116" s="41"/>
      <c r="C116" s="214" t="s">
        <v>181</v>
      </c>
      <c r="D116" s="214" t="s">
        <v>143</v>
      </c>
      <c r="E116" s="215" t="s">
        <v>174</v>
      </c>
      <c r="F116" s="216" t="s">
        <v>175</v>
      </c>
      <c r="G116" s="217" t="s">
        <v>176</v>
      </c>
      <c r="H116" s="218">
        <v>83.799999999999997</v>
      </c>
      <c r="I116" s="219"/>
      <c r="J116" s="220">
        <f>ROUND(I116*H116,2)</f>
        <v>0</v>
      </c>
      <c r="K116" s="216" t="s">
        <v>147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0.20499999999999999</v>
      </c>
      <c r="T116" s="224">
        <f>S116*H116</f>
        <v>17.178999999999998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148</v>
      </c>
      <c r="AT116" s="225" t="s">
        <v>143</v>
      </c>
      <c r="AU116" s="225" t="s">
        <v>80</v>
      </c>
      <c r="AY116" s="19" t="s">
        <v>141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78</v>
      </c>
      <c r="BK116" s="226">
        <f>ROUND(I116*H116,2)</f>
        <v>0</v>
      </c>
      <c r="BL116" s="19" t="s">
        <v>148</v>
      </c>
      <c r="BM116" s="225" t="s">
        <v>692</v>
      </c>
    </row>
    <row r="117" s="2" customFormat="1">
      <c r="A117" s="40"/>
      <c r="B117" s="41"/>
      <c r="C117" s="42"/>
      <c r="D117" s="227" t="s">
        <v>150</v>
      </c>
      <c r="E117" s="42"/>
      <c r="F117" s="228" t="s">
        <v>175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150</v>
      </c>
      <c r="AU117" s="19" t="s">
        <v>80</v>
      </c>
    </row>
    <row r="118" s="13" customFormat="1">
      <c r="A118" s="13"/>
      <c r="B118" s="232"/>
      <c r="C118" s="233"/>
      <c r="D118" s="227" t="s">
        <v>151</v>
      </c>
      <c r="E118" s="234" t="s">
        <v>19</v>
      </c>
      <c r="F118" s="235" t="s">
        <v>693</v>
      </c>
      <c r="G118" s="233"/>
      <c r="H118" s="236">
        <v>62.149999999999999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151</v>
      </c>
      <c r="AU118" s="242" t="s">
        <v>80</v>
      </c>
      <c r="AV118" s="13" t="s">
        <v>80</v>
      </c>
      <c r="AW118" s="13" t="s">
        <v>32</v>
      </c>
      <c r="AX118" s="13" t="s">
        <v>71</v>
      </c>
      <c r="AY118" s="242" t="s">
        <v>141</v>
      </c>
    </row>
    <row r="119" s="13" customFormat="1">
      <c r="A119" s="13"/>
      <c r="B119" s="232"/>
      <c r="C119" s="233"/>
      <c r="D119" s="227" t="s">
        <v>151</v>
      </c>
      <c r="E119" s="234" t="s">
        <v>19</v>
      </c>
      <c r="F119" s="235" t="s">
        <v>694</v>
      </c>
      <c r="G119" s="233"/>
      <c r="H119" s="236">
        <v>21.649999999999999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151</v>
      </c>
      <c r="AU119" s="242" t="s">
        <v>80</v>
      </c>
      <c r="AV119" s="13" t="s">
        <v>80</v>
      </c>
      <c r="AW119" s="13" t="s">
        <v>32</v>
      </c>
      <c r="AX119" s="13" t="s">
        <v>71</v>
      </c>
      <c r="AY119" s="242" t="s">
        <v>141</v>
      </c>
    </row>
    <row r="120" s="14" customFormat="1">
      <c r="A120" s="14"/>
      <c r="B120" s="243"/>
      <c r="C120" s="244"/>
      <c r="D120" s="227" t="s">
        <v>151</v>
      </c>
      <c r="E120" s="245" t="s">
        <v>19</v>
      </c>
      <c r="F120" s="246" t="s">
        <v>155</v>
      </c>
      <c r="G120" s="244"/>
      <c r="H120" s="247">
        <v>83.799999999999997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151</v>
      </c>
      <c r="AU120" s="253" t="s">
        <v>80</v>
      </c>
      <c r="AV120" s="14" t="s">
        <v>148</v>
      </c>
      <c r="AW120" s="14" t="s">
        <v>32</v>
      </c>
      <c r="AX120" s="14" t="s">
        <v>78</v>
      </c>
      <c r="AY120" s="253" t="s">
        <v>141</v>
      </c>
    </row>
    <row r="121" s="2" customFormat="1">
      <c r="A121" s="40"/>
      <c r="B121" s="41"/>
      <c r="C121" s="214" t="s">
        <v>187</v>
      </c>
      <c r="D121" s="214" t="s">
        <v>143</v>
      </c>
      <c r="E121" s="215" t="s">
        <v>182</v>
      </c>
      <c r="F121" s="216" t="s">
        <v>183</v>
      </c>
      <c r="G121" s="217" t="s">
        <v>176</v>
      </c>
      <c r="H121" s="218">
        <v>67.234999999999999</v>
      </c>
      <c r="I121" s="219"/>
      <c r="J121" s="220">
        <f>ROUND(I121*H121,2)</f>
        <v>0</v>
      </c>
      <c r="K121" s="216" t="s">
        <v>147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0.040000000000000001</v>
      </c>
      <c r="T121" s="224">
        <f>S121*H121</f>
        <v>2.6894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148</v>
      </c>
      <c r="AT121" s="225" t="s">
        <v>143</v>
      </c>
      <c r="AU121" s="225" t="s">
        <v>80</v>
      </c>
      <c r="AY121" s="19" t="s">
        <v>141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78</v>
      </c>
      <c r="BK121" s="226">
        <f>ROUND(I121*H121,2)</f>
        <v>0</v>
      </c>
      <c r="BL121" s="19" t="s">
        <v>148</v>
      </c>
      <c r="BM121" s="225" t="s">
        <v>695</v>
      </c>
    </row>
    <row r="122" s="2" customFormat="1">
      <c r="A122" s="40"/>
      <c r="B122" s="41"/>
      <c r="C122" s="42"/>
      <c r="D122" s="227" t="s">
        <v>150</v>
      </c>
      <c r="E122" s="42"/>
      <c r="F122" s="228" t="s">
        <v>183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150</v>
      </c>
      <c r="AU122" s="19" t="s">
        <v>80</v>
      </c>
    </row>
    <row r="123" s="13" customFormat="1">
      <c r="A123" s="13"/>
      <c r="B123" s="232"/>
      <c r="C123" s="233"/>
      <c r="D123" s="227" t="s">
        <v>151</v>
      </c>
      <c r="E123" s="234" t="s">
        <v>19</v>
      </c>
      <c r="F123" s="235" t="s">
        <v>696</v>
      </c>
      <c r="G123" s="233"/>
      <c r="H123" s="236">
        <v>67.234999999999999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151</v>
      </c>
      <c r="AU123" s="242" t="s">
        <v>80</v>
      </c>
      <c r="AV123" s="13" t="s">
        <v>80</v>
      </c>
      <c r="AW123" s="13" t="s">
        <v>32</v>
      </c>
      <c r="AX123" s="13" t="s">
        <v>78</v>
      </c>
      <c r="AY123" s="242" t="s">
        <v>141</v>
      </c>
    </row>
    <row r="124" s="2" customFormat="1" ht="21.75" customHeight="1">
      <c r="A124" s="40"/>
      <c r="B124" s="41"/>
      <c r="C124" s="214" t="s">
        <v>198</v>
      </c>
      <c r="D124" s="214" t="s">
        <v>143</v>
      </c>
      <c r="E124" s="215" t="s">
        <v>697</v>
      </c>
      <c r="F124" s="216" t="s">
        <v>698</v>
      </c>
      <c r="G124" s="217" t="s">
        <v>190</v>
      </c>
      <c r="H124" s="218">
        <v>50.457999999999998</v>
      </c>
      <c r="I124" s="219"/>
      <c r="J124" s="220">
        <f>ROUND(I124*H124,2)</f>
        <v>0</v>
      </c>
      <c r="K124" s="216" t="s">
        <v>147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148</v>
      </c>
      <c r="AT124" s="225" t="s">
        <v>143</v>
      </c>
      <c r="AU124" s="225" t="s">
        <v>80</v>
      </c>
      <c r="AY124" s="19" t="s">
        <v>141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78</v>
      </c>
      <c r="BK124" s="226">
        <f>ROUND(I124*H124,2)</f>
        <v>0</v>
      </c>
      <c r="BL124" s="19" t="s">
        <v>148</v>
      </c>
      <c r="BM124" s="225" t="s">
        <v>699</v>
      </c>
    </row>
    <row r="125" s="2" customFormat="1">
      <c r="A125" s="40"/>
      <c r="B125" s="41"/>
      <c r="C125" s="42"/>
      <c r="D125" s="227" t="s">
        <v>150</v>
      </c>
      <c r="E125" s="42"/>
      <c r="F125" s="228" t="s">
        <v>698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80</v>
      </c>
    </row>
    <row r="126" s="13" customFormat="1">
      <c r="A126" s="13"/>
      <c r="B126" s="232"/>
      <c r="C126" s="233"/>
      <c r="D126" s="227" t="s">
        <v>151</v>
      </c>
      <c r="E126" s="234" t="s">
        <v>19</v>
      </c>
      <c r="F126" s="235" t="s">
        <v>700</v>
      </c>
      <c r="G126" s="233"/>
      <c r="H126" s="236">
        <v>17.292000000000002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151</v>
      </c>
      <c r="AU126" s="242" t="s">
        <v>80</v>
      </c>
      <c r="AV126" s="13" t="s">
        <v>80</v>
      </c>
      <c r="AW126" s="13" t="s">
        <v>32</v>
      </c>
      <c r="AX126" s="13" t="s">
        <v>71</v>
      </c>
      <c r="AY126" s="242" t="s">
        <v>141</v>
      </c>
    </row>
    <row r="127" s="13" customFormat="1">
      <c r="A127" s="13"/>
      <c r="B127" s="232"/>
      <c r="C127" s="233"/>
      <c r="D127" s="227" t="s">
        <v>151</v>
      </c>
      <c r="E127" s="234" t="s">
        <v>19</v>
      </c>
      <c r="F127" s="235" t="s">
        <v>701</v>
      </c>
      <c r="G127" s="233"/>
      <c r="H127" s="236">
        <v>28.818999999999999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151</v>
      </c>
      <c r="AU127" s="242" t="s">
        <v>80</v>
      </c>
      <c r="AV127" s="13" t="s">
        <v>80</v>
      </c>
      <c r="AW127" s="13" t="s">
        <v>32</v>
      </c>
      <c r="AX127" s="13" t="s">
        <v>71</v>
      </c>
      <c r="AY127" s="242" t="s">
        <v>141</v>
      </c>
    </row>
    <row r="128" s="13" customFormat="1">
      <c r="A128" s="13"/>
      <c r="B128" s="232"/>
      <c r="C128" s="233"/>
      <c r="D128" s="227" t="s">
        <v>151</v>
      </c>
      <c r="E128" s="234" t="s">
        <v>19</v>
      </c>
      <c r="F128" s="235" t="s">
        <v>702</v>
      </c>
      <c r="G128" s="233"/>
      <c r="H128" s="236">
        <v>1.98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151</v>
      </c>
      <c r="AU128" s="242" t="s">
        <v>80</v>
      </c>
      <c r="AV128" s="13" t="s">
        <v>80</v>
      </c>
      <c r="AW128" s="13" t="s">
        <v>32</v>
      </c>
      <c r="AX128" s="13" t="s">
        <v>71</v>
      </c>
      <c r="AY128" s="242" t="s">
        <v>141</v>
      </c>
    </row>
    <row r="129" s="13" customFormat="1">
      <c r="A129" s="13"/>
      <c r="B129" s="232"/>
      <c r="C129" s="233"/>
      <c r="D129" s="227" t="s">
        <v>151</v>
      </c>
      <c r="E129" s="234" t="s">
        <v>19</v>
      </c>
      <c r="F129" s="235" t="s">
        <v>703</v>
      </c>
      <c r="G129" s="233"/>
      <c r="H129" s="236">
        <v>2.367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151</v>
      </c>
      <c r="AU129" s="242" t="s">
        <v>80</v>
      </c>
      <c r="AV129" s="13" t="s">
        <v>80</v>
      </c>
      <c r="AW129" s="13" t="s">
        <v>32</v>
      </c>
      <c r="AX129" s="13" t="s">
        <v>71</v>
      </c>
      <c r="AY129" s="242" t="s">
        <v>141</v>
      </c>
    </row>
    <row r="130" s="14" customFormat="1">
      <c r="A130" s="14"/>
      <c r="B130" s="243"/>
      <c r="C130" s="244"/>
      <c r="D130" s="227" t="s">
        <v>151</v>
      </c>
      <c r="E130" s="245" t="s">
        <v>19</v>
      </c>
      <c r="F130" s="246" t="s">
        <v>155</v>
      </c>
      <c r="G130" s="244"/>
      <c r="H130" s="247">
        <v>50.457999999999998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151</v>
      </c>
      <c r="AU130" s="253" t="s">
        <v>80</v>
      </c>
      <c r="AV130" s="14" t="s">
        <v>148</v>
      </c>
      <c r="AW130" s="14" t="s">
        <v>32</v>
      </c>
      <c r="AX130" s="14" t="s">
        <v>78</v>
      </c>
      <c r="AY130" s="253" t="s">
        <v>141</v>
      </c>
    </row>
    <row r="131" s="2" customFormat="1">
      <c r="A131" s="40"/>
      <c r="B131" s="41"/>
      <c r="C131" s="214" t="s">
        <v>206</v>
      </c>
      <c r="D131" s="214" t="s">
        <v>143</v>
      </c>
      <c r="E131" s="215" t="s">
        <v>704</v>
      </c>
      <c r="F131" s="216" t="s">
        <v>705</v>
      </c>
      <c r="G131" s="217" t="s">
        <v>190</v>
      </c>
      <c r="H131" s="218">
        <v>1.98</v>
      </c>
      <c r="I131" s="219"/>
      <c r="J131" s="220">
        <f>ROUND(I131*H131,2)</f>
        <v>0</v>
      </c>
      <c r="K131" s="216" t="s">
        <v>147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148</v>
      </c>
      <c r="AT131" s="225" t="s">
        <v>143</v>
      </c>
      <c r="AU131" s="225" t="s">
        <v>80</v>
      </c>
      <c r="AY131" s="19" t="s">
        <v>141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78</v>
      </c>
      <c r="BK131" s="226">
        <f>ROUND(I131*H131,2)</f>
        <v>0</v>
      </c>
      <c r="BL131" s="19" t="s">
        <v>148</v>
      </c>
      <c r="BM131" s="225" t="s">
        <v>706</v>
      </c>
    </row>
    <row r="132" s="2" customFormat="1">
      <c r="A132" s="40"/>
      <c r="B132" s="41"/>
      <c r="C132" s="42"/>
      <c r="D132" s="227" t="s">
        <v>150</v>
      </c>
      <c r="E132" s="42"/>
      <c r="F132" s="228" t="s">
        <v>705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150</v>
      </c>
      <c r="AU132" s="19" t="s">
        <v>80</v>
      </c>
    </row>
    <row r="133" s="13" customFormat="1">
      <c r="A133" s="13"/>
      <c r="B133" s="232"/>
      <c r="C133" s="233"/>
      <c r="D133" s="227" t="s">
        <v>151</v>
      </c>
      <c r="E133" s="234" t="s">
        <v>19</v>
      </c>
      <c r="F133" s="235" t="s">
        <v>707</v>
      </c>
      <c r="G133" s="233"/>
      <c r="H133" s="236">
        <v>1.98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151</v>
      </c>
      <c r="AU133" s="242" t="s">
        <v>80</v>
      </c>
      <c r="AV133" s="13" t="s">
        <v>80</v>
      </c>
      <c r="AW133" s="13" t="s">
        <v>32</v>
      </c>
      <c r="AX133" s="13" t="s">
        <v>78</v>
      </c>
      <c r="AY133" s="242" t="s">
        <v>141</v>
      </c>
    </row>
    <row r="134" s="2" customFormat="1">
      <c r="A134" s="40"/>
      <c r="B134" s="41"/>
      <c r="C134" s="214" t="s">
        <v>214</v>
      </c>
      <c r="D134" s="214" t="s">
        <v>143</v>
      </c>
      <c r="E134" s="215" t="s">
        <v>571</v>
      </c>
      <c r="F134" s="216" t="s">
        <v>572</v>
      </c>
      <c r="G134" s="217" t="s">
        <v>190</v>
      </c>
      <c r="H134" s="218">
        <v>4.4539999999999997</v>
      </c>
      <c r="I134" s="219"/>
      <c r="J134" s="220">
        <f>ROUND(I134*H134,2)</f>
        <v>0</v>
      </c>
      <c r="K134" s="216" t="s">
        <v>147</v>
      </c>
      <c r="L134" s="46"/>
      <c r="M134" s="221" t="s">
        <v>19</v>
      </c>
      <c r="N134" s="222" t="s">
        <v>42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148</v>
      </c>
      <c r="AT134" s="225" t="s">
        <v>143</v>
      </c>
      <c r="AU134" s="225" t="s">
        <v>80</v>
      </c>
      <c r="AY134" s="19" t="s">
        <v>141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78</v>
      </c>
      <c r="BK134" s="226">
        <f>ROUND(I134*H134,2)</f>
        <v>0</v>
      </c>
      <c r="BL134" s="19" t="s">
        <v>148</v>
      </c>
      <c r="BM134" s="225" t="s">
        <v>708</v>
      </c>
    </row>
    <row r="135" s="2" customFormat="1">
      <c r="A135" s="40"/>
      <c r="B135" s="41"/>
      <c r="C135" s="42"/>
      <c r="D135" s="227" t="s">
        <v>150</v>
      </c>
      <c r="E135" s="42"/>
      <c r="F135" s="228" t="s">
        <v>572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150</v>
      </c>
      <c r="AU135" s="19" t="s">
        <v>80</v>
      </c>
    </row>
    <row r="136" s="13" customFormat="1">
      <c r="A136" s="13"/>
      <c r="B136" s="232"/>
      <c r="C136" s="233"/>
      <c r="D136" s="227" t="s">
        <v>151</v>
      </c>
      <c r="E136" s="234" t="s">
        <v>19</v>
      </c>
      <c r="F136" s="235" t="s">
        <v>709</v>
      </c>
      <c r="G136" s="233"/>
      <c r="H136" s="236">
        <v>2.6539999999999999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151</v>
      </c>
      <c r="AU136" s="242" t="s">
        <v>80</v>
      </c>
      <c r="AV136" s="13" t="s">
        <v>80</v>
      </c>
      <c r="AW136" s="13" t="s">
        <v>32</v>
      </c>
      <c r="AX136" s="13" t="s">
        <v>71</v>
      </c>
      <c r="AY136" s="242" t="s">
        <v>141</v>
      </c>
    </row>
    <row r="137" s="13" customFormat="1">
      <c r="A137" s="13"/>
      <c r="B137" s="232"/>
      <c r="C137" s="233"/>
      <c r="D137" s="227" t="s">
        <v>151</v>
      </c>
      <c r="E137" s="234" t="s">
        <v>19</v>
      </c>
      <c r="F137" s="235" t="s">
        <v>710</v>
      </c>
      <c r="G137" s="233"/>
      <c r="H137" s="236">
        <v>1.8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151</v>
      </c>
      <c r="AU137" s="242" t="s">
        <v>80</v>
      </c>
      <c r="AV137" s="13" t="s">
        <v>80</v>
      </c>
      <c r="AW137" s="13" t="s">
        <v>32</v>
      </c>
      <c r="AX137" s="13" t="s">
        <v>71</v>
      </c>
      <c r="AY137" s="242" t="s">
        <v>141</v>
      </c>
    </row>
    <row r="138" s="14" customFormat="1">
      <c r="A138" s="14"/>
      <c r="B138" s="243"/>
      <c r="C138" s="244"/>
      <c r="D138" s="227" t="s">
        <v>151</v>
      </c>
      <c r="E138" s="245" t="s">
        <v>19</v>
      </c>
      <c r="F138" s="246" t="s">
        <v>155</v>
      </c>
      <c r="G138" s="244"/>
      <c r="H138" s="247">
        <v>4.4539999999999997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151</v>
      </c>
      <c r="AU138" s="253" t="s">
        <v>80</v>
      </c>
      <c r="AV138" s="14" t="s">
        <v>148</v>
      </c>
      <c r="AW138" s="14" t="s">
        <v>32</v>
      </c>
      <c r="AX138" s="14" t="s">
        <v>78</v>
      </c>
      <c r="AY138" s="253" t="s">
        <v>141</v>
      </c>
    </row>
    <row r="139" s="2" customFormat="1">
      <c r="A139" s="40"/>
      <c r="B139" s="41"/>
      <c r="C139" s="214" t="s">
        <v>219</v>
      </c>
      <c r="D139" s="214" t="s">
        <v>143</v>
      </c>
      <c r="E139" s="215" t="s">
        <v>207</v>
      </c>
      <c r="F139" s="216" t="s">
        <v>208</v>
      </c>
      <c r="G139" s="217" t="s">
        <v>190</v>
      </c>
      <c r="H139" s="218">
        <v>47.591000000000001</v>
      </c>
      <c r="I139" s="219"/>
      <c r="J139" s="220">
        <f>ROUND(I139*H139,2)</f>
        <v>0</v>
      </c>
      <c r="K139" s="216" t="s">
        <v>147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148</v>
      </c>
      <c r="AT139" s="225" t="s">
        <v>143</v>
      </c>
      <c r="AU139" s="225" t="s">
        <v>80</v>
      </c>
      <c r="AY139" s="19" t="s">
        <v>141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78</v>
      </c>
      <c r="BK139" s="226">
        <f>ROUND(I139*H139,2)</f>
        <v>0</v>
      </c>
      <c r="BL139" s="19" t="s">
        <v>148</v>
      </c>
      <c r="BM139" s="225" t="s">
        <v>711</v>
      </c>
    </row>
    <row r="140" s="2" customFormat="1">
      <c r="A140" s="40"/>
      <c r="B140" s="41"/>
      <c r="C140" s="42"/>
      <c r="D140" s="227" t="s">
        <v>150</v>
      </c>
      <c r="E140" s="42"/>
      <c r="F140" s="228" t="s">
        <v>208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150</v>
      </c>
      <c r="AU140" s="19" t="s">
        <v>80</v>
      </c>
    </row>
    <row r="141" s="13" customFormat="1">
      <c r="A141" s="13"/>
      <c r="B141" s="232"/>
      <c r="C141" s="233"/>
      <c r="D141" s="227" t="s">
        <v>151</v>
      </c>
      <c r="E141" s="234" t="s">
        <v>19</v>
      </c>
      <c r="F141" s="235" t="s">
        <v>712</v>
      </c>
      <c r="G141" s="233"/>
      <c r="H141" s="236">
        <v>50.457999999999998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151</v>
      </c>
      <c r="AU141" s="242" t="s">
        <v>80</v>
      </c>
      <c r="AV141" s="13" t="s">
        <v>80</v>
      </c>
      <c r="AW141" s="13" t="s">
        <v>32</v>
      </c>
      <c r="AX141" s="13" t="s">
        <v>71</v>
      </c>
      <c r="AY141" s="242" t="s">
        <v>141</v>
      </c>
    </row>
    <row r="142" s="13" customFormat="1">
      <c r="A142" s="13"/>
      <c r="B142" s="232"/>
      <c r="C142" s="233"/>
      <c r="D142" s="227" t="s">
        <v>151</v>
      </c>
      <c r="E142" s="234" t="s">
        <v>19</v>
      </c>
      <c r="F142" s="235" t="s">
        <v>713</v>
      </c>
      <c r="G142" s="233"/>
      <c r="H142" s="236">
        <v>1.98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151</v>
      </c>
      <c r="AU142" s="242" t="s">
        <v>80</v>
      </c>
      <c r="AV142" s="13" t="s">
        <v>80</v>
      </c>
      <c r="AW142" s="13" t="s">
        <v>32</v>
      </c>
      <c r="AX142" s="13" t="s">
        <v>71</v>
      </c>
      <c r="AY142" s="242" t="s">
        <v>141</v>
      </c>
    </row>
    <row r="143" s="13" customFormat="1">
      <c r="A143" s="13"/>
      <c r="B143" s="232"/>
      <c r="C143" s="233"/>
      <c r="D143" s="227" t="s">
        <v>151</v>
      </c>
      <c r="E143" s="234" t="s">
        <v>19</v>
      </c>
      <c r="F143" s="235" t="s">
        <v>714</v>
      </c>
      <c r="G143" s="233"/>
      <c r="H143" s="236">
        <v>-4.8470000000000004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151</v>
      </c>
      <c r="AU143" s="242" t="s">
        <v>80</v>
      </c>
      <c r="AV143" s="13" t="s">
        <v>80</v>
      </c>
      <c r="AW143" s="13" t="s">
        <v>32</v>
      </c>
      <c r="AX143" s="13" t="s">
        <v>71</v>
      </c>
      <c r="AY143" s="242" t="s">
        <v>141</v>
      </c>
    </row>
    <row r="144" s="14" customFormat="1">
      <c r="A144" s="14"/>
      <c r="B144" s="243"/>
      <c r="C144" s="244"/>
      <c r="D144" s="227" t="s">
        <v>151</v>
      </c>
      <c r="E144" s="245" t="s">
        <v>19</v>
      </c>
      <c r="F144" s="246" t="s">
        <v>155</v>
      </c>
      <c r="G144" s="244"/>
      <c r="H144" s="247">
        <v>47.591000000000001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151</v>
      </c>
      <c r="AU144" s="253" t="s">
        <v>80</v>
      </c>
      <c r="AV144" s="14" t="s">
        <v>148</v>
      </c>
      <c r="AW144" s="14" t="s">
        <v>32</v>
      </c>
      <c r="AX144" s="14" t="s">
        <v>78</v>
      </c>
      <c r="AY144" s="253" t="s">
        <v>141</v>
      </c>
    </row>
    <row r="145" s="2" customFormat="1">
      <c r="A145" s="40"/>
      <c r="B145" s="41"/>
      <c r="C145" s="214" t="s">
        <v>225</v>
      </c>
      <c r="D145" s="214" t="s">
        <v>143</v>
      </c>
      <c r="E145" s="215" t="s">
        <v>215</v>
      </c>
      <c r="F145" s="216" t="s">
        <v>216</v>
      </c>
      <c r="G145" s="217" t="s">
        <v>190</v>
      </c>
      <c r="H145" s="218">
        <v>47.591000000000001</v>
      </c>
      <c r="I145" s="219"/>
      <c r="J145" s="220">
        <f>ROUND(I145*H145,2)</f>
        <v>0</v>
      </c>
      <c r="K145" s="216" t="s">
        <v>147</v>
      </c>
      <c r="L145" s="46"/>
      <c r="M145" s="221" t="s">
        <v>19</v>
      </c>
      <c r="N145" s="222" t="s">
        <v>42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148</v>
      </c>
      <c r="AT145" s="225" t="s">
        <v>143</v>
      </c>
      <c r="AU145" s="225" t="s">
        <v>80</v>
      </c>
      <c r="AY145" s="19" t="s">
        <v>141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78</v>
      </c>
      <c r="BK145" s="226">
        <f>ROUND(I145*H145,2)</f>
        <v>0</v>
      </c>
      <c r="BL145" s="19" t="s">
        <v>148</v>
      </c>
      <c r="BM145" s="225" t="s">
        <v>715</v>
      </c>
    </row>
    <row r="146" s="2" customFormat="1">
      <c r="A146" s="40"/>
      <c r="B146" s="41"/>
      <c r="C146" s="42"/>
      <c r="D146" s="227" t="s">
        <v>150</v>
      </c>
      <c r="E146" s="42"/>
      <c r="F146" s="228" t="s">
        <v>216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150</v>
      </c>
      <c r="AU146" s="19" t="s">
        <v>80</v>
      </c>
    </row>
    <row r="147" s="13" customFormat="1">
      <c r="A147" s="13"/>
      <c r="B147" s="232"/>
      <c r="C147" s="233"/>
      <c r="D147" s="227" t="s">
        <v>151</v>
      </c>
      <c r="E147" s="234" t="s">
        <v>19</v>
      </c>
      <c r="F147" s="235" t="s">
        <v>716</v>
      </c>
      <c r="G147" s="233"/>
      <c r="H147" s="236">
        <v>47.591000000000001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151</v>
      </c>
      <c r="AU147" s="242" t="s">
        <v>80</v>
      </c>
      <c r="AV147" s="13" t="s">
        <v>80</v>
      </c>
      <c r="AW147" s="13" t="s">
        <v>32</v>
      </c>
      <c r="AX147" s="13" t="s">
        <v>78</v>
      </c>
      <c r="AY147" s="242" t="s">
        <v>141</v>
      </c>
    </row>
    <row r="148" s="2" customFormat="1">
      <c r="A148" s="40"/>
      <c r="B148" s="41"/>
      <c r="C148" s="214" t="s">
        <v>232</v>
      </c>
      <c r="D148" s="214" t="s">
        <v>143</v>
      </c>
      <c r="E148" s="215" t="s">
        <v>220</v>
      </c>
      <c r="F148" s="216" t="s">
        <v>221</v>
      </c>
      <c r="G148" s="217" t="s">
        <v>222</v>
      </c>
      <c r="H148" s="218">
        <v>85.664000000000001</v>
      </c>
      <c r="I148" s="219"/>
      <c r="J148" s="220">
        <f>ROUND(I148*H148,2)</f>
        <v>0</v>
      </c>
      <c r="K148" s="216" t="s">
        <v>19</v>
      </c>
      <c r="L148" s="46"/>
      <c r="M148" s="221" t="s">
        <v>19</v>
      </c>
      <c r="N148" s="222" t="s">
        <v>42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148</v>
      </c>
      <c r="AT148" s="225" t="s">
        <v>143</v>
      </c>
      <c r="AU148" s="225" t="s">
        <v>80</v>
      </c>
      <c r="AY148" s="19" t="s">
        <v>141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78</v>
      </c>
      <c r="BK148" s="226">
        <f>ROUND(I148*H148,2)</f>
        <v>0</v>
      </c>
      <c r="BL148" s="19" t="s">
        <v>148</v>
      </c>
      <c r="BM148" s="225" t="s">
        <v>717</v>
      </c>
    </row>
    <row r="149" s="2" customFormat="1">
      <c r="A149" s="40"/>
      <c r="B149" s="41"/>
      <c r="C149" s="42"/>
      <c r="D149" s="227" t="s">
        <v>150</v>
      </c>
      <c r="E149" s="42"/>
      <c r="F149" s="228" t="s">
        <v>221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150</v>
      </c>
      <c r="AU149" s="19" t="s">
        <v>80</v>
      </c>
    </row>
    <row r="150" s="13" customFormat="1">
      <c r="A150" s="13"/>
      <c r="B150" s="232"/>
      <c r="C150" s="233"/>
      <c r="D150" s="227" t="s">
        <v>151</v>
      </c>
      <c r="E150" s="234" t="s">
        <v>19</v>
      </c>
      <c r="F150" s="235" t="s">
        <v>718</v>
      </c>
      <c r="G150" s="233"/>
      <c r="H150" s="236">
        <v>85.664000000000001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151</v>
      </c>
      <c r="AU150" s="242" t="s">
        <v>80</v>
      </c>
      <c r="AV150" s="13" t="s">
        <v>80</v>
      </c>
      <c r="AW150" s="13" t="s">
        <v>32</v>
      </c>
      <c r="AX150" s="13" t="s">
        <v>78</v>
      </c>
      <c r="AY150" s="242" t="s">
        <v>141</v>
      </c>
    </row>
    <row r="151" s="2" customFormat="1">
      <c r="A151" s="40"/>
      <c r="B151" s="41"/>
      <c r="C151" s="214" t="s">
        <v>239</v>
      </c>
      <c r="D151" s="214" t="s">
        <v>143</v>
      </c>
      <c r="E151" s="215" t="s">
        <v>226</v>
      </c>
      <c r="F151" s="216" t="s">
        <v>227</v>
      </c>
      <c r="G151" s="217" t="s">
        <v>190</v>
      </c>
      <c r="H151" s="218">
        <v>11.021000000000001</v>
      </c>
      <c r="I151" s="219"/>
      <c r="J151" s="220">
        <f>ROUND(I151*H151,2)</f>
        <v>0</v>
      </c>
      <c r="K151" s="216" t="s">
        <v>147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148</v>
      </c>
      <c r="AT151" s="225" t="s">
        <v>143</v>
      </c>
      <c r="AU151" s="225" t="s">
        <v>80</v>
      </c>
      <c r="AY151" s="19" t="s">
        <v>141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78</v>
      </c>
      <c r="BK151" s="226">
        <f>ROUND(I151*H151,2)</f>
        <v>0</v>
      </c>
      <c r="BL151" s="19" t="s">
        <v>148</v>
      </c>
      <c r="BM151" s="225" t="s">
        <v>719</v>
      </c>
    </row>
    <row r="152" s="2" customFormat="1">
      <c r="A152" s="40"/>
      <c r="B152" s="41"/>
      <c r="C152" s="42"/>
      <c r="D152" s="227" t="s">
        <v>150</v>
      </c>
      <c r="E152" s="42"/>
      <c r="F152" s="228" t="s">
        <v>227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150</v>
      </c>
      <c r="AU152" s="19" t="s">
        <v>80</v>
      </c>
    </row>
    <row r="153" s="13" customFormat="1">
      <c r="A153" s="13"/>
      <c r="B153" s="232"/>
      <c r="C153" s="233"/>
      <c r="D153" s="227" t="s">
        <v>151</v>
      </c>
      <c r="E153" s="234" t="s">
        <v>19</v>
      </c>
      <c r="F153" s="235" t="s">
        <v>720</v>
      </c>
      <c r="G153" s="233"/>
      <c r="H153" s="236">
        <v>0.96899999999999997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151</v>
      </c>
      <c r="AU153" s="242" t="s">
        <v>80</v>
      </c>
      <c r="AV153" s="13" t="s">
        <v>80</v>
      </c>
      <c r="AW153" s="13" t="s">
        <v>32</v>
      </c>
      <c r="AX153" s="13" t="s">
        <v>71</v>
      </c>
      <c r="AY153" s="242" t="s">
        <v>141</v>
      </c>
    </row>
    <row r="154" s="13" customFormat="1">
      <c r="A154" s="13"/>
      <c r="B154" s="232"/>
      <c r="C154" s="233"/>
      <c r="D154" s="227" t="s">
        <v>151</v>
      </c>
      <c r="E154" s="234" t="s">
        <v>19</v>
      </c>
      <c r="F154" s="235" t="s">
        <v>721</v>
      </c>
      <c r="G154" s="233"/>
      <c r="H154" s="236">
        <v>3.1499999999999999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151</v>
      </c>
      <c r="AU154" s="242" t="s">
        <v>80</v>
      </c>
      <c r="AV154" s="13" t="s">
        <v>80</v>
      </c>
      <c r="AW154" s="13" t="s">
        <v>32</v>
      </c>
      <c r="AX154" s="13" t="s">
        <v>71</v>
      </c>
      <c r="AY154" s="242" t="s">
        <v>141</v>
      </c>
    </row>
    <row r="155" s="13" customFormat="1">
      <c r="A155" s="13"/>
      <c r="B155" s="232"/>
      <c r="C155" s="233"/>
      <c r="D155" s="227" t="s">
        <v>151</v>
      </c>
      <c r="E155" s="234" t="s">
        <v>19</v>
      </c>
      <c r="F155" s="235" t="s">
        <v>722</v>
      </c>
      <c r="G155" s="233"/>
      <c r="H155" s="236">
        <v>1.98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151</v>
      </c>
      <c r="AU155" s="242" t="s">
        <v>80</v>
      </c>
      <c r="AV155" s="13" t="s">
        <v>80</v>
      </c>
      <c r="AW155" s="13" t="s">
        <v>32</v>
      </c>
      <c r="AX155" s="13" t="s">
        <v>71</v>
      </c>
      <c r="AY155" s="242" t="s">
        <v>141</v>
      </c>
    </row>
    <row r="156" s="13" customFormat="1">
      <c r="A156" s="13"/>
      <c r="B156" s="232"/>
      <c r="C156" s="233"/>
      <c r="D156" s="227" t="s">
        <v>151</v>
      </c>
      <c r="E156" s="234" t="s">
        <v>19</v>
      </c>
      <c r="F156" s="235" t="s">
        <v>723</v>
      </c>
      <c r="G156" s="233"/>
      <c r="H156" s="236">
        <v>1.044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151</v>
      </c>
      <c r="AU156" s="242" t="s">
        <v>80</v>
      </c>
      <c r="AV156" s="13" t="s">
        <v>80</v>
      </c>
      <c r="AW156" s="13" t="s">
        <v>32</v>
      </c>
      <c r="AX156" s="13" t="s">
        <v>71</v>
      </c>
      <c r="AY156" s="242" t="s">
        <v>141</v>
      </c>
    </row>
    <row r="157" s="13" customFormat="1">
      <c r="A157" s="13"/>
      <c r="B157" s="232"/>
      <c r="C157" s="233"/>
      <c r="D157" s="227" t="s">
        <v>151</v>
      </c>
      <c r="E157" s="234" t="s">
        <v>19</v>
      </c>
      <c r="F157" s="235" t="s">
        <v>724</v>
      </c>
      <c r="G157" s="233"/>
      <c r="H157" s="236">
        <v>3.8780000000000001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151</v>
      </c>
      <c r="AU157" s="242" t="s">
        <v>80</v>
      </c>
      <c r="AV157" s="13" t="s">
        <v>80</v>
      </c>
      <c r="AW157" s="13" t="s">
        <v>32</v>
      </c>
      <c r="AX157" s="13" t="s">
        <v>71</v>
      </c>
      <c r="AY157" s="242" t="s">
        <v>141</v>
      </c>
    </row>
    <row r="158" s="14" customFormat="1">
      <c r="A158" s="14"/>
      <c r="B158" s="243"/>
      <c r="C158" s="244"/>
      <c r="D158" s="227" t="s">
        <v>151</v>
      </c>
      <c r="E158" s="245" t="s">
        <v>19</v>
      </c>
      <c r="F158" s="246" t="s">
        <v>155</v>
      </c>
      <c r="G158" s="244"/>
      <c r="H158" s="247">
        <v>11.021000000000001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151</v>
      </c>
      <c r="AU158" s="253" t="s">
        <v>80</v>
      </c>
      <c r="AV158" s="14" t="s">
        <v>148</v>
      </c>
      <c r="AW158" s="14" t="s">
        <v>32</v>
      </c>
      <c r="AX158" s="14" t="s">
        <v>78</v>
      </c>
      <c r="AY158" s="253" t="s">
        <v>141</v>
      </c>
    </row>
    <row r="159" s="2" customFormat="1" ht="16.5" customHeight="1">
      <c r="A159" s="40"/>
      <c r="B159" s="41"/>
      <c r="C159" s="266" t="s">
        <v>8</v>
      </c>
      <c r="D159" s="266" t="s">
        <v>277</v>
      </c>
      <c r="E159" s="267" t="s">
        <v>592</v>
      </c>
      <c r="F159" s="268" t="s">
        <v>593</v>
      </c>
      <c r="G159" s="269" t="s">
        <v>222</v>
      </c>
      <c r="H159" s="270">
        <v>11.148</v>
      </c>
      <c r="I159" s="271"/>
      <c r="J159" s="272">
        <f>ROUND(I159*H159,2)</f>
        <v>0</v>
      </c>
      <c r="K159" s="268" t="s">
        <v>147</v>
      </c>
      <c r="L159" s="273"/>
      <c r="M159" s="274" t="s">
        <v>19</v>
      </c>
      <c r="N159" s="275" t="s">
        <v>42</v>
      </c>
      <c r="O159" s="86"/>
      <c r="P159" s="223">
        <f>O159*H159</f>
        <v>0</v>
      </c>
      <c r="Q159" s="223">
        <v>1</v>
      </c>
      <c r="R159" s="223">
        <f>Q159*H159</f>
        <v>11.148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198</v>
      </c>
      <c r="AT159" s="225" t="s">
        <v>277</v>
      </c>
      <c r="AU159" s="225" t="s">
        <v>80</v>
      </c>
      <c r="AY159" s="19" t="s">
        <v>141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78</v>
      </c>
      <c r="BK159" s="226">
        <f>ROUND(I159*H159,2)</f>
        <v>0</v>
      </c>
      <c r="BL159" s="19" t="s">
        <v>148</v>
      </c>
      <c r="BM159" s="225" t="s">
        <v>725</v>
      </c>
    </row>
    <row r="160" s="2" customFormat="1">
      <c r="A160" s="40"/>
      <c r="B160" s="41"/>
      <c r="C160" s="42"/>
      <c r="D160" s="227" t="s">
        <v>150</v>
      </c>
      <c r="E160" s="42"/>
      <c r="F160" s="228" t="s">
        <v>593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150</v>
      </c>
      <c r="AU160" s="19" t="s">
        <v>80</v>
      </c>
    </row>
    <row r="161" s="13" customFormat="1">
      <c r="A161" s="13"/>
      <c r="B161" s="232"/>
      <c r="C161" s="233"/>
      <c r="D161" s="227" t="s">
        <v>151</v>
      </c>
      <c r="E161" s="234" t="s">
        <v>19</v>
      </c>
      <c r="F161" s="235" t="s">
        <v>726</v>
      </c>
      <c r="G161" s="233"/>
      <c r="H161" s="236">
        <v>6.2999999999999998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151</v>
      </c>
      <c r="AU161" s="242" t="s">
        <v>80</v>
      </c>
      <c r="AV161" s="13" t="s">
        <v>80</v>
      </c>
      <c r="AW161" s="13" t="s">
        <v>32</v>
      </c>
      <c r="AX161" s="13" t="s">
        <v>71</v>
      </c>
      <c r="AY161" s="242" t="s">
        <v>141</v>
      </c>
    </row>
    <row r="162" s="13" customFormat="1">
      <c r="A162" s="13"/>
      <c r="B162" s="232"/>
      <c r="C162" s="233"/>
      <c r="D162" s="227" t="s">
        <v>151</v>
      </c>
      <c r="E162" s="234" t="s">
        <v>19</v>
      </c>
      <c r="F162" s="235" t="s">
        <v>727</v>
      </c>
      <c r="G162" s="233"/>
      <c r="H162" s="236">
        <v>3.96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151</v>
      </c>
      <c r="AU162" s="242" t="s">
        <v>80</v>
      </c>
      <c r="AV162" s="13" t="s">
        <v>80</v>
      </c>
      <c r="AW162" s="13" t="s">
        <v>32</v>
      </c>
      <c r="AX162" s="13" t="s">
        <v>71</v>
      </c>
      <c r="AY162" s="242" t="s">
        <v>141</v>
      </c>
    </row>
    <row r="163" s="13" customFormat="1">
      <c r="A163" s="13"/>
      <c r="B163" s="232"/>
      <c r="C163" s="233"/>
      <c r="D163" s="227" t="s">
        <v>151</v>
      </c>
      <c r="E163" s="234" t="s">
        <v>19</v>
      </c>
      <c r="F163" s="235" t="s">
        <v>728</v>
      </c>
      <c r="G163" s="233"/>
      <c r="H163" s="236">
        <v>0.88800000000000001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151</v>
      </c>
      <c r="AU163" s="242" t="s">
        <v>80</v>
      </c>
      <c r="AV163" s="13" t="s">
        <v>80</v>
      </c>
      <c r="AW163" s="13" t="s">
        <v>32</v>
      </c>
      <c r="AX163" s="13" t="s">
        <v>71</v>
      </c>
      <c r="AY163" s="242" t="s">
        <v>141</v>
      </c>
    </row>
    <row r="164" s="14" customFormat="1">
      <c r="A164" s="14"/>
      <c r="B164" s="243"/>
      <c r="C164" s="244"/>
      <c r="D164" s="227" t="s">
        <v>151</v>
      </c>
      <c r="E164" s="245" t="s">
        <v>19</v>
      </c>
      <c r="F164" s="246" t="s">
        <v>155</v>
      </c>
      <c r="G164" s="244"/>
      <c r="H164" s="247">
        <v>11.148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151</v>
      </c>
      <c r="AU164" s="253" t="s">
        <v>80</v>
      </c>
      <c r="AV164" s="14" t="s">
        <v>148</v>
      </c>
      <c r="AW164" s="14" t="s">
        <v>32</v>
      </c>
      <c r="AX164" s="14" t="s">
        <v>78</v>
      </c>
      <c r="AY164" s="253" t="s">
        <v>141</v>
      </c>
    </row>
    <row r="165" s="2" customFormat="1" ht="16.5" customHeight="1">
      <c r="A165" s="40"/>
      <c r="B165" s="41"/>
      <c r="C165" s="266" t="s">
        <v>254</v>
      </c>
      <c r="D165" s="266" t="s">
        <v>277</v>
      </c>
      <c r="E165" s="267" t="s">
        <v>729</v>
      </c>
      <c r="F165" s="268" t="s">
        <v>730</v>
      </c>
      <c r="G165" s="269" t="s">
        <v>222</v>
      </c>
      <c r="H165" s="270">
        <v>1.0740000000000001</v>
      </c>
      <c r="I165" s="271"/>
      <c r="J165" s="272">
        <f>ROUND(I165*H165,2)</f>
        <v>0</v>
      </c>
      <c r="K165" s="268" t="s">
        <v>147</v>
      </c>
      <c r="L165" s="273"/>
      <c r="M165" s="274" t="s">
        <v>19</v>
      </c>
      <c r="N165" s="275" t="s">
        <v>42</v>
      </c>
      <c r="O165" s="86"/>
      <c r="P165" s="223">
        <f>O165*H165</f>
        <v>0</v>
      </c>
      <c r="Q165" s="223">
        <v>1</v>
      </c>
      <c r="R165" s="223">
        <f>Q165*H165</f>
        <v>1.0740000000000001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198</v>
      </c>
      <c r="AT165" s="225" t="s">
        <v>277</v>
      </c>
      <c r="AU165" s="225" t="s">
        <v>80</v>
      </c>
      <c r="AY165" s="19" t="s">
        <v>141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78</v>
      </c>
      <c r="BK165" s="226">
        <f>ROUND(I165*H165,2)</f>
        <v>0</v>
      </c>
      <c r="BL165" s="19" t="s">
        <v>148</v>
      </c>
      <c r="BM165" s="225" t="s">
        <v>731</v>
      </c>
    </row>
    <row r="166" s="2" customFormat="1">
      <c r="A166" s="40"/>
      <c r="B166" s="41"/>
      <c r="C166" s="42"/>
      <c r="D166" s="227" t="s">
        <v>150</v>
      </c>
      <c r="E166" s="42"/>
      <c r="F166" s="228" t="s">
        <v>730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150</v>
      </c>
      <c r="AU166" s="19" t="s">
        <v>80</v>
      </c>
    </row>
    <row r="167" s="13" customFormat="1">
      <c r="A167" s="13"/>
      <c r="B167" s="232"/>
      <c r="C167" s="233"/>
      <c r="D167" s="227" t="s">
        <v>151</v>
      </c>
      <c r="E167" s="234" t="s">
        <v>19</v>
      </c>
      <c r="F167" s="235" t="s">
        <v>732</v>
      </c>
      <c r="G167" s="233"/>
      <c r="H167" s="236">
        <v>1.0740000000000001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151</v>
      </c>
      <c r="AU167" s="242" t="s">
        <v>80</v>
      </c>
      <c r="AV167" s="13" t="s">
        <v>80</v>
      </c>
      <c r="AW167" s="13" t="s">
        <v>32</v>
      </c>
      <c r="AX167" s="13" t="s">
        <v>78</v>
      </c>
      <c r="AY167" s="242" t="s">
        <v>141</v>
      </c>
    </row>
    <row r="168" s="2" customFormat="1">
      <c r="A168" s="40"/>
      <c r="B168" s="41"/>
      <c r="C168" s="214" t="s">
        <v>261</v>
      </c>
      <c r="D168" s="214" t="s">
        <v>143</v>
      </c>
      <c r="E168" s="215" t="s">
        <v>502</v>
      </c>
      <c r="F168" s="216" t="s">
        <v>503</v>
      </c>
      <c r="G168" s="217" t="s">
        <v>146</v>
      </c>
      <c r="H168" s="218">
        <v>138.43799999999999</v>
      </c>
      <c r="I168" s="219"/>
      <c r="J168" s="220">
        <f>ROUND(I168*H168,2)</f>
        <v>0</v>
      </c>
      <c r="K168" s="216" t="s">
        <v>147</v>
      </c>
      <c r="L168" s="46"/>
      <c r="M168" s="221" t="s">
        <v>19</v>
      </c>
      <c r="N168" s="222" t="s">
        <v>42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148</v>
      </c>
      <c r="AT168" s="225" t="s">
        <v>143</v>
      </c>
      <c r="AU168" s="225" t="s">
        <v>80</v>
      </c>
      <c r="AY168" s="19" t="s">
        <v>141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78</v>
      </c>
      <c r="BK168" s="226">
        <f>ROUND(I168*H168,2)</f>
        <v>0</v>
      </c>
      <c r="BL168" s="19" t="s">
        <v>148</v>
      </c>
      <c r="BM168" s="225" t="s">
        <v>733</v>
      </c>
    </row>
    <row r="169" s="2" customFormat="1">
      <c r="A169" s="40"/>
      <c r="B169" s="41"/>
      <c r="C169" s="42"/>
      <c r="D169" s="227" t="s">
        <v>150</v>
      </c>
      <c r="E169" s="42"/>
      <c r="F169" s="228" t="s">
        <v>503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150</v>
      </c>
      <c r="AU169" s="19" t="s">
        <v>80</v>
      </c>
    </row>
    <row r="170" s="13" customFormat="1">
      <c r="A170" s="13"/>
      <c r="B170" s="232"/>
      <c r="C170" s="233"/>
      <c r="D170" s="227" t="s">
        <v>151</v>
      </c>
      <c r="E170" s="234" t="s">
        <v>19</v>
      </c>
      <c r="F170" s="235" t="s">
        <v>734</v>
      </c>
      <c r="G170" s="233"/>
      <c r="H170" s="236">
        <v>138.43799999999999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151</v>
      </c>
      <c r="AU170" s="242" t="s">
        <v>80</v>
      </c>
      <c r="AV170" s="13" t="s">
        <v>80</v>
      </c>
      <c r="AW170" s="13" t="s">
        <v>32</v>
      </c>
      <c r="AX170" s="13" t="s">
        <v>78</v>
      </c>
      <c r="AY170" s="242" t="s">
        <v>141</v>
      </c>
    </row>
    <row r="171" s="2" customFormat="1">
      <c r="A171" s="40"/>
      <c r="B171" s="41"/>
      <c r="C171" s="214" t="s">
        <v>268</v>
      </c>
      <c r="D171" s="214" t="s">
        <v>143</v>
      </c>
      <c r="E171" s="215" t="s">
        <v>508</v>
      </c>
      <c r="F171" s="216" t="s">
        <v>509</v>
      </c>
      <c r="G171" s="217" t="s">
        <v>146</v>
      </c>
      <c r="H171" s="218">
        <v>138.43799999999999</v>
      </c>
      <c r="I171" s="219"/>
      <c r="J171" s="220">
        <f>ROUND(I171*H171,2)</f>
        <v>0</v>
      </c>
      <c r="K171" s="216" t="s">
        <v>147</v>
      </c>
      <c r="L171" s="46"/>
      <c r="M171" s="221" t="s">
        <v>19</v>
      </c>
      <c r="N171" s="222" t="s">
        <v>42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148</v>
      </c>
      <c r="AT171" s="225" t="s">
        <v>143</v>
      </c>
      <c r="AU171" s="225" t="s">
        <v>80</v>
      </c>
      <c r="AY171" s="19" t="s">
        <v>141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78</v>
      </c>
      <c r="BK171" s="226">
        <f>ROUND(I171*H171,2)</f>
        <v>0</v>
      </c>
      <c r="BL171" s="19" t="s">
        <v>148</v>
      </c>
      <c r="BM171" s="225" t="s">
        <v>735</v>
      </c>
    </row>
    <row r="172" s="2" customFormat="1">
      <c r="A172" s="40"/>
      <c r="B172" s="41"/>
      <c r="C172" s="42"/>
      <c r="D172" s="227" t="s">
        <v>150</v>
      </c>
      <c r="E172" s="42"/>
      <c r="F172" s="228" t="s">
        <v>509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150</v>
      </c>
      <c r="AU172" s="19" t="s">
        <v>80</v>
      </c>
    </row>
    <row r="173" s="13" customFormat="1">
      <c r="A173" s="13"/>
      <c r="B173" s="232"/>
      <c r="C173" s="233"/>
      <c r="D173" s="227" t="s">
        <v>151</v>
      </c>
      <c r="E173" s="234" t="s">
        <v>19</v>
      </c>
      <c r="F173" s="235" t="s">
        <v>736</v>
      </c>
      <c r="G173" s="233"/>
      <c r="H173" s="236">
        <v>138.43799999999999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151</v>
      </c>
      <c r="AU173" s="242" t="s">
        <v>80</v>
      </c>
      <c r="AV173" s="13" t="s">
        <v>80</v>
      </c>
      <c r="AW173" s="13" t="s">
        <v>32</v>
      </c>
      <c r="AX173" s="13" t="s">
        <v>78</v>
      </c>
      <c r="AY173" s="242" t="s">
        <v>141</v>
      </c>
    </row>
    <row r="174" s="2" customFormat="1" ht="16.5" customHeight="1">
      <c r="A174" s="40"/>
      <c r="B174" s="41"/>
      <c r="C174" s="266" t="s">
        <v>276</v>
      </c>
      <c r="D174" s="266" t="s">
        <v>277</v>
      </c>
      <c r="E174" s="267" t="s">
        <v>512</v>
      </c>
      <c r="F174" s="268" t="s">
        <v>513</v>
      </c>
      <c r="G174" s="269" t="s">
        <v>514</v>
      </c>
      <c r="H174" s="270">
        <v>5.5380000000000003</v>
      </c>
      <c r="I174" s="271"/>
      <c r="J174" s="272">
        <f>ROUND(I174*H174,2)</f>
        <v>0</v>
      </c>
      <c r="K174" s="268" t="s">
        <v>147</v>
      </c>
      <c r="L174" s="273"/>
      <c r="M174" s="274" t="s">
        <v>19</v>
      </c>
      <c r="N174" s="275" t="s">
        <v>42</v>
      </c>
      <c r="O174" s="86"/>
      <c r="P174" s="223">
        <f>O174*H174</f>
        <v>0</v>
      </c>
      <c r="Q174" s="223">
        <v>0.001</v>
      </c>
      <c r="R174" s="223">
        <f>Q174*H174</f>
        <v>0.0055380000000000004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198</v>
      </c>
      <c r="AT174" s="225" t="s">
        <v>277</v>
      </c>
      <c r="AU174" s="225" t="s">
        <v>80</v>
      </c>
      <c r="AY174" s="19" t="s">
        <v>141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78</v>
      </c>
      <c r="BK174" s="226">
        <f>ROUND(I174*H174,2)</f>
        <v>0</v>
      </c>
      <c r="BL174" s="19" t="s">
        <v>148</v>
      </c>
      <c r="BM174" s="225" t="s">
        <v>737</v>
      </c>
    </row>
    <row r="175" s="2" customFormat="1">
      <c r="A175" s="40"/>
      <c r="B175" s="41"/>
      <c r="C175" s="42"/>
      <c r="D175" s="227" t="s">
        <v>150</v>
      </c>
      <c r="E175" s="42"/>
      <c r="F175" s="228" t="s">
        <v>513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150</v>
      </c>
      <c r="AU175" s="19" t="s">
        <v>80</v>
      </c>
    </row>
    <row r="176" s="13" customFormat="1">
      <c r="A176" s="13"/>
      <c r="B176" s="232"/>
      <c r="C176" s="233"/>
      <c r="D176" s="227" t="s">
        <v>151</v>
      </c>
      <c r="E176" s="234" t="s">
        <v>19</v>
      </c>
      <c r="F176" s="235" t="s">
        <v>738</v>
      </c>
      <c r="G176" s="233"/>
      <c r="H176" s="236">
        <v>5.5380000000000003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151</v>
      </c>
      <c r="AU176" s="242" t="s">
        <v>80</v>
      </c>
      <c r="AV176" s="13" t="s">
        <v>80</v>
      </c>
      <c r="AW176" s="13" t="s">
        <v>32</v>
      </c>
      <c r="AX176" s="13" t="s">
        <v>78</v>
      </c>
      <c r="AY176" s="242" t="s">
        <v>141</v>
      </c>
    </row>
    <row r="177" s="2" customFormat="1" ht="16.5" customHeight="1">
      <c r="A177" s="40"/>
      <c r="B177" s="41"/>
      <c r="C177" s="266" t="s">
        <v>284</v>
      </c>
      <c r="D177" s="266" t="s">
        <v>277</v>
      </c>
      <c r="E177" s="267" t="s">
        <v>519</v>
      </c>
      <c r="F177" s="268" t="s">
        <v>520</v>
      </c>
      <c r="G177" s="269" t="s">
        <v>190</v>
      </c>
      <c r="H177" s="270">
        <v>13.843999999999999</v>
      </c>
      <c r="I177" s="271"/>
      <c r="J177" s="272">
        <f>ROUND(I177*H177,2)</f>
        <v>0</v>
      </c>
      <c r="K177" s="268" t="s">
        <v>147</v>
      </c>
      <c r="L177" s="273"/>
      <c r="M177" s="274" t="s">
        <v>19</v>
      </c>
      <c r="N177" s="275" t="s">
        <v>42</v>
      </c>
      <c r="O177" s="86"/>
      <c r="P177" s="223">
        <f>O177*H177</f>
        <v>0</v>
      </c>
      <c r="Q177" s="223">
        <v>0.20999999999999999</v>
      </c>
      <c r="R177" s="223">
        <f>Q177*H177</f>
        <v>2.9072399999999998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198</v>
      </c>
      <c r="AT177" s="225" t="s">
        <v>277</v>
      </c>
      <c r="AU177" s="225" t="s">
        <v>80</v>
      </c>
      <c r="AY177" s="19" t="s">
        <v>141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78</v>
      </c>
      <c r="BK177" s="226">
        <f>ROUND(I177*H177,2)</f>
        <v>0</v>
      </c>
      <c r="BL177" s="19" t="s">
        <v>148</v>
      </c>
      <c r="BM177" s="225" t="s">
        <v>739</v>
      </c>
    </row>
    <row r="178" s="2" customFormat="1">
      <c r="A178" s="40"/>
      <c r="B178" s="41"/>
      <c r="C178" s="42"/>
      <c r="D178" s="227" t="s">
        <v>150</v>
      </c>
      <c r="E178" s="42"/>
      <c r="F178" s="228" t="s">
        <v>520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150</v>
      </c>
      <c r="AU178" s="19" t="s">
        <v>80</v>
      </c>
    </row>
    <row r="179" s="13" customFormat="1">
      <c r="A179" s="13"/>
      <c r="B179" s="232"/>
      <c r="C179" s="233"/>
      <c r="D179" s="227" t="s">
        <v>151</v>
      </c>
      <c r="E179" s="234" t="s">
        <v>19</v>
      </c>
      <c r="F179" s="235" t="s">
        <v>740</v>
      </c>
      <c r="G179" s="233"/>
      <c r="H179" s="236">
        <v>13.843999999999999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151</v>
      </c>
      <c r="AU179" s="242" t="s">
        <v>80</v>
      </c>
      <c r="AV179" s="13" t="s">
        <v>80</v>
      </c>
      <c r="AW179" s="13" t="s">
        <v>32</v>
      </c>
      <c r="AX179" s="13" t="s">
        <v>78</v>
      </c>
      <c r="AY179" s="242" t="s">
        <v>141</v>
      </c>
    </row>
    <row r="180" s="12" customFormat="1" ht="22.8" customHeight="1">
      <c r="A180" s="12"/>
      <c r="B180" s="198"/>
      <c r="C180" s="199"/>
      <c r="D180" s="200" t="s">
        <v>70</v>
      </c>
      <c r="E180" s="212" t="s">
        <v>80</v>
      </c>
      <c r="F180" s="212" t="s">
        <v>599</v>
      </c>
      <c r="G180" s="199"/>
      <c r="H180" s="199"/>
      <c r="I180" s="202"/>
      <c r="J180" s="213">
        <f>BK180</f>
        <v>0</v>
      </c>
      <c r="K180" s="199"/>
      <c r="L180" s="204"/>
      <c r="M180" s="205"/>
      <c r="N180" s="206"/>
      <c r="O180" s="206"/>
      <c r="P180" s="207">
        <f>SUM(P181:P186)</f>
        <v>0</v>
      </c>
      <c r="Q180" s="206"/>
      <c r="R180" s="207">
        <f>SUM(R181:R186)</f>
        <v>0.063402239999999999</v>
      </c>
      <c r="S180" s="206"/>
      <c r="T180" s="208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78</v>
      </c>
      <c r="AT180" s="210" t="s">
        <v>70</v>
      </c>
      <c r="AU180" s="210" t="s">
        <v>78</v>
      </c>
      <c r="AY180" s="209" t="s">
        <v>141</v>
      </c>
      <c r="BK180" s="211">
        <f>SUM(BK181:BK186)</f>
        <v>0</v>
      </c>
    </row>
    <row r="181" s="2" customFormat="1">
      <c r="A181" s="40"/>
      <c r="B181" s="41"/>
      <c r="C181" s="214" t="s">
        <v>7</v>
      </c>
      <c r="D181" s="214" t="s">
        <v>143</v>
      </c>
      <c r="E181" s="215" t="s">
        <v>741</v>
      </c>
      <c r="F181" s="216" t="s">
        <v>742</v>
      </c>
      <c r="G181" s="217" t="s">
        <v>146</v>
      </c>
      <c r="H181" s="218">
        <v>144.096</v>
      </c>
      <c r="I181" s="219"/>
      <c r="J181" s="220">
        <f>ROUND(I181*H181,2)</f>
        <v>0</v>
      </c>
      <c r="K181" s="216" t="s">
        <v>147</v>
      </c>
      <c r="L181" s="46"/>
      <c r="M181" s="221" t="s">
        <v>19</v>
      </c>
      <c r="N181" s="222" t="s">
        <v>42</v>
      </c>
      <c r="O181" s="86"/>
      <c r="P181" s="223">
        <f>O181*H181</f>
        <v>0</v>
      </c>
      <c r="Q181" s="223">
        <v>0.00013999999999999999</v>
      </c>
      <c r="R181" s="223">
        <f>Q181*H181</f>
        <v>0.020173439999999997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148</v>
      </c>
      <c r="AT181" s="225" t="s">
        <v>143</v>
      </c>
      <c r="AU181" s="225" t="s">
        <v>80</v>
      </c>
      <c r="AY181" s="19" t="s">
        <v>141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78</v>
      </c>
      <c r="BK181" s="226">
        <f>ROUND(I181*H181,2)</f>
        <v>0</v>
      </c>
      <c r="BL181" s="19" t="s">
        <v>148</v>
      </c>
      <c r="BM181" s="225" t="s">
        <v>743</v>
      </c>
    </row>
    <row r="182" s="2" customFormat="1">
      <c r="A182" s="40"/>
      <c r="B182" s="41"/>
      <c r="C182" s="42"/>
      <c r="D182" s="227" t="s">
        <v>150</v>
      </c>
      <c r="E182" s="42"/>
      <c r="F182" s="228" t="s">
        <v>742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150</v>
      </c>
      <c r="AU182" s="19" t="s">
        <v>80</v>
      </c>
    </row>
    <row r="183" s="13" customFormat="1">
      <c r="A183" s="13"/>
      <c r="B183" s="232"/>
      <c r="C183" s="233"/>
      <c r="D183" s="227" t="s">
        <v>151</v>
      </c>
      <c r="E183" s="234" t="s">
        <v>19</v>
      </c>
      <c r="F183" s="235" t="s">
        <v>744</v>
      </c>
      <c r="G183" s="233"/>
      <c r="H183" s="236">
        <v>144.096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151</v>
      </c>
      <c r="AU183" s="242" t="s">
        <v>80</v>
      </c>
      <c r="AV183" s="13" t="s">
        <v>80</v>
      </c>
      <c r="AW183" s="13" t="s">
        <v>32</v>
      </c>
      <c r="AX183" s="13" t="s">
        <v>78</v>
      </c>
      <c r="AY183" s="242" t="s">
        <v>141</v>
      </c>
    </row>
    <row r="184" s="2" customFormat="1" ht="16.5" customHeight="1">
      <c r="A184" s="40"/>
      <c r="B184" s="41"/>
      <c r="C184" s="266" t="s">
        <v>296</v>
      </c>
      <c r="D184" s="266" t="s">
        <v>277</v>
      </c>
      <c r="E184" s="267" t="s">
        <v>745</v>
      </c>
      <c r="F184" s="268" t="s">
        <v>746</v>
      </c>
      <c r="G184" s="269" t="s">
        <v>146</v>
      </c>
      <c r="H184" s="270">
        <v>144.096</v>
      </c>
      <c r="I184" s="271"/>
      <c r="J184" s="272">
        <f>ROUND(I184*H184,2)</f>
        <v>0</v>
      </c>
      <c r="K184" s="268" t="s">
        <v>147</v>
      </c>
      <c r="L184" s="273"/>
      <c r="M184" s="274" t="s">
        <v>19</v>
      </c>
      <c r="N184" s="275" t="s">
        <v>42</v>
      </c>
      <c r="O184" s="86"/>
      <c r="P184" s="223">
        <f>O184*H184</f>
        <v>0</v>
      </c>
      <c r="Q184" s="223">
        <v>0.00029999999999999997</v>
      </c>
      <c r="R184" s="223">
        <f>Q184*H184</f>
        <v>0.043228799999999998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198</v>
      </c>
      <c r="AT184" s="225" t="s">
        <v>277</v>
      </c>
      <c r="AU184" s="225" t="s">
        <v>80</v>
      </c>
      <c r="AY184" s="19" t="s">
        <v>141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78</v>
      </c>
      <c r="BK184" s="226">
        <f>ROUND(I184*H184,2)</f>
        <v>0</v>
      </c>
      <c r="BL184" s="19" t="s">
        <v>148</v>
      </c>
      <c r="BM184" s="225" t="s">
        <v>747</v>
      </c>
    </row>
    <row r="185" s="2" customFormat="1">
      <c r="A185" s="40"/>
      <c r="B185" s="41"/>
      <c r="C185" s="42"/>
      <c r="D185" s="227" t="s">
        <v>150</v>
      </c>
      <c r="E185" s="42"/>
      <c r="F185" s="228" t="s">
        <v>746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150</v>
      </c>
      <c r="AU185" s="19" t="s">
        <v>80</v>
      </c>
    </row>
    <row r="186" s="13" customFormat="1">
      <c r="A186" s="13"/>
      <c r="B186" s="232"/>
      <c r="C186" s="233"/>
      <c r="D186" s="227" t="s">
        <v>151</v>
      </c>
      <c r="E186" s="234" t="s">
        <v>19</v>
      </c>
      <c r="F186" s="235" t="s">
        <v>748</v>
      </c>
      <c r="G186" s="233"/>
      <c r="H186" s="236">
        <v>144.096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151</v>
      </c>
      <c r="AU186" s="242" t="s">
        <v>80</v>
      </c>
      <c r="AV186" s="13" t="s">
        <v>80</v>
      </c>
      <c r="AW186" s="13" t="s">
        <v>32</v>
      </c>
      <c r="AX186" s="13" t="s">
        <v>78</v>
      </c>
      <c r="AY186" s="242" t="s">
        <v>141</v>
      </c>
    </row>
    <row r="187" s="12" customFormat="1" ht="22.8" customHeight="1">
      <c r="A187" s="12"/>
      <c r="B187" s="198"/>
      <c r="C187" s="199"/>
      <c r="D187" s="200" t="s">
        <v>70</v>
      </c>
      <c r="E187" s="212" t="s">
        <v>173</v>
      </c>
      <c r="F187" s="212" t="s">
        <v>247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SUM(P188:P205)</f>
        <v>0</v>
      </c>
      <c r="Q187" s="206"/>
      <c r="R187" s="207">
        <f>SUM(R188:R205)</f>
        <v>278.75053004</v>
      </c>
      <c r="S187" s="206"/>
      <c r="T187" s="208">
        <f>SUM(T188:T205)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78</v>
      </c>
      <c r="AT187" s="210" t="s">
        <v>70</v>
      </c>
      <c r="AU187" s="210" t="s">
        <v>78</v>
      </c>
      <c r="AY187" s="209" t="s">
        <v>141</v>
      </c>
      <c r="BK187" s="211">
        <f>SUM(BK188:BK205)</f>
        <v>0</v>
      </c>
    </row>
    <row r="188" s="2" customFormat="1" ht="16.5" customHeight="1">
      <c r="A188" s="40"/>
      <c r="B188" s="41"/>
      <c r="C188" s="214" t="s">
        <v>301</v>
      </c>
      <c r="D188" s="214" t="s">
        <v>143</v>
      </c>
      <c r="E188" s="215" t="s">
        <v>749</v>
      </c>
      <c r="F188" s="216" t="s">
        <v>750</v>
      </c>
      <c r="G188" s="217" t="s">
        <v>146</v>
      </c>
      <c r="H188" s="218">
        <v>144.096</v>
      </c>
      <c r="I188" s="219"/>
      <c r="J188" s="220">
        <f>ROUND(I188*H188,2)</f>
        <v>0</v>
      </c>
      <c r="K188" s="216" t="s">
        <v>147</v>
      </c>
      <c r="L188" s="46"/>
      <c r="M188" s="221" t="s">
        <v>19</v>
      </c>
      <c r="N188" s="222" t="s">
        <v>42</v>
      </c>
      <c r="O188" s="86"/>
      <c r="P188" s="223">
        <f>O188*H188</f>
        <v>0</v>
      </c>
      <c r="Q188" s="223">
        <v>0.46000000000000002</v>
      </c>
      <c r="R188" s="223">
        <f>Q188*H188</f>
        <v>66.28416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148</v>
      </c>
      <c r="AT188" s="225" t="s">
        <v>143</v>
      </c>
      <c r="AU188" s="225" t="s">
        <v>80</v>
      </c>
      <c r="AY188" s="19" t="s">
        <v>141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78</v>
      </c>
      <c r="BK188" s="226">
        <f>ROUND(I188*H188,2)</f>
        <v>0</v>
      </c>
      <c r="BL188" s="19" t="s">
        <v>148</v>
      </c>
      <c r="BM188" s="225" t="s">
        <v>751</v>
      </c>
    </row>
    <row r="189" s="2" customFormat="1">
      <c r="A189" s="40"/>
      <c r="B189" s="41"/>
      <c r="C189" s="42"/>
      <c r="D189" s="227" t="s">
        <v>150</v>
      </c>
      <c r="E189" s="42"/>
      <c r="F189" s="228" t="s">
        <v>750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150</v>
      </c>
      <c r="AU189" s="19" t="s">
        <v>80</v>
      </c>
    </row>
    <row r="190" s="13" customFormat="1">
      <c r="A190" s="13"/>
      <c r="B190" s="232"/>
      <c r="C190" s="233"/>
      <c r="D190" s="227" t="s">
        <v>151</v>
      </c>
      <c r="E190" s="234" t="s">
        <v>19</v>
      </c>
      <c r="F190" s="235" t="s">
        <v>752</v>
      </c>
      <c r="G190" s="233"/>
      <c r="H190" s="236">
        <v>144.096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151</v>
      </c>
      <c r="AU190" s="242" t="s">
        <v>80</v>
      </c>
      <c r="AV190" s="13" t="s">
        <v>80</v>
      </c>
      <c r="AW190" s="13" t="s">
        <v>32</v>
      </c>
      <c r="AX190" s="13" t="s">
        <v>78</v>
      </c>
      <c r="AY190" s="242" t="s">
        <v>141</v>
      </c>
    </row>
    <row r="191" s="2" customFormat="1" ht="16.5" customHeight="1">
      <c r="A191" s="40"/>
      <c r="B191" s="41"/>
      <c r="C191" s="214" t="s">
        <v>306</v>
      </c>
      <c r="D191" s="214" t="s">
        <v>143</v>
      </c>
      <c r="E191" s="215" t="s">
        <v>248</v>
      </c>
      <c r="F191" s="216" t="s">
        <v>249</v>
      </c>
      <c r="G191" s="217" t="s">
        <v>146</v>
      </c>
      <c r="H191" s="218">
        <v>144.096</v>
      </c>
      <c r="I191" s="219"/>
      <c r="J191" s="220">
        <f>ROUND(I191*H191,2)</f>
        <v>0</v>
      </c>
      <c r="K191" s="216" t="s">
        <v>147</v>
      </c>
      <c r="L191" s="46"/>
      <c r="M191" s="221" t="s">
        <v>19</v>
      </c>
      <c r="N191" s="222" t="s">
        <v>42</v>
      </c>
      <c r="O191" s="86"/>
      <c r="P191" s="223">
        <f>O191*H191</f>
        <v>0</v>
      </c>
      <c r="Q191" s="223">
        <v>0.57499999999999996</v>
      </c>
      <c r="R191" s="223">
        <f>Q191*H191</f>
        <v>82.855199999999996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148</v>
      </c>
      <c r="AT191" s="225" t="s">
        <v>143</v>
      </c>
      <c r="AU191" s="225" t="s">
        <v>80</v>
      </c>
      <c r="AY191" s="19" t="s">
        <v>141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78</v>
      </c>
      <c r="BK191" s="226">
        <f>ROUND(I191*H191,2)</f>
        <v>0</v>
      </c>
      <c r="BL191" s="19" t="s">
        <v>148</v>
      </c>
      <c r="BM191" s="225" t="s">
        <v>753</v>
      </c>
    </row>
    <row r="192" s="2" customFormat="1">
      <c r="A192" s="40"/>
      <c r="B192" s="41"/>
      <c r="C192" s="42"/>
      <c r="D192" s="227" t="s">
        <v>150</v>
      </c>
      <c r="E192" s="42"/>
      <c r="F192" s="228" t="s">
        <v>249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150</v>
      </c>
      <c r="AU192" s="19" t="s">
        <v>80</v>
      </c>
    </row>
    <row r="193" s="13" customFormat="1">
      <c r="A193" s="13"/>
      <c r="B193" s="232"/>
      <c r="C193" s="233"/>
      <c r="D193" s="227" t="s">
        <v>151</v>
      </c>
      <c r="E193" s="234" t="s">
        <v>19</v>
      </c>
      <c r="F193" s="235" t="s">
        <v>754</v>
      </c>
      <c r="G193" s="233"/>
      <c r="H193" s="236">
        <v>144.096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151</v>
      </c>
      <c r="AU193" s="242" t="s">
        <v>80</v>
      </c>
      <c r="AV193" s="13" t="s">
        <v>80</v>
      </c>
      <c r="AW193" s="13" t="s">
        <v>32</v>
      </c>
      <c r="AX193" s="13" t="s">
        <v>78</v>
      </c>
      <c r="AY193" s="242" t="s">
        <v>141</v>
      </c>
    </row>
    <row r="194" s="2" customFormat="1">
      <c r="A194" s="40"/>
      <c r="B194" s="41"/>
      <c r="C194" s="214" t="s">
        <v>311</v>
      </c>
      <c r="D194" s="214" t="s">
        <v>143</v>
      </c>
      <c r="E194" s="215" t="s">
        <v>755</v>
      </c>
      <c r="F194" s="216" t="s">
        <v>756</v>
      </c>
      <c r="G194" s="217" t="s">
        <v>146</v>
      </c>
      <c r="H194" s="218">
        <v>144.096</v>
      </c>
      <c r="I194" s="219"/>
      <c r="J194" s="220">
        <f>ROUND(I194*H194,2)</f>
        <v>0</v>
      </c>
      <c r="K194" s="216" t="s">
        <v>147</v>
      </c>
      <c r="L194" s="46"/>
      <c r="M194" s="221" t="s">
        <v>19</v>
      </c>
      <c r="N194" s="222" t="s">
        <v>42</v>
      </c>
      <c r="O194" s="86"/>
      <c r="P194" s="223">
        <f>O194*H194</f>
        <v>0</v>
      </c>
      <c r="Q194" s="223">
        <v>0.58748999999999996</v>
      </c>
      <c r="R194" s="223">
        <f>Q194*H194</f>
        <v>84.654959039999994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148</v>
      </c>
      <c r="AT194" s="225" t="s">
        <v>143</v>
      </c>
      <c r="AU194" s="225" t="s">
        <v>80</v>
      </c>
      <c r="AY194" s="19" t="s">
        <v>141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78</v>
      </c>
      <c r="BK194" s="226">
        <f>ROUND(I194*H194,2)</f>
        <v>0</v>
      </c>
      <c r="BL194" s="19" t="s">
        <v>148</v>
      </c>
      <c r="BM194" s="225" t="s">
        <v>757</v>
      </c>
    </row>
    <row r="195" s="2" customFormat="1">
      <c r="A195" s="40"/>
      <c r="B195" s="41"/>
      <c r="C195" s="42"/>
      <c r="D195" s="227" t="s">
        <v>150</v>
      </c>
      <c r="E195" s="42"/>
      <c r="F195" s="228" t="s">
        <v>756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150</v>
      </c>
      <c r="AU195" s="19" t="s">
        <v>80</v>
      </c>
    </row>
    <row r="196" s="13" customFormat="1">
      <c r="A196" s="13"/>
      <c r="B196" s="232"/>
      <c r="C196" s="233"/>
      <c r="D196" s="227" t="s">
        <v>151</v>
      </c>
      <c r="E196" s="234" t="s">
        <v>19</v>
      </c>
      <c r="F196" s="235" t="s">
        <v>758</v>
      </c>
      <c r="G196" s="233"/>
      <c r="H196" s="236">
        <v>144.096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151</v>
      </c>
      <c r="AU196" s="242" t="s">
        <v>80</v>
      </c>
      <c r="AV196" s="13" t="s">
        <v>80</v>
      </c>
      <c r="AW196" s="13" t="s">
        <v>32</v>
      </c>
      <c r="AX196" s="13" t="s">
        <v>78</v>
      </c>
      <c r="AY196" s="242" t="s">
        <v>141</v>
      </c>
    </row>
    <row r="197" s="2" customFormat="1" ht="16.5" customHeight="1">
      <c r="A197" s="40"/>
      <c r="B197" s="41"/>
      <c r="C197" s="214" t="s">
        <v>317</v>
      </c>
      <c r="D197" s="214" t="s">
        <v>143</v>
      </c>
      <c r="E197" s="215" t="s">
        <v>255</v>
      </c>
      <c r="F197" s="216" t="s">
        <v>256</v>
      </c>
      <c r="G197" s="217" t="s">
        <v>146</v>
      </c>
      <c r="H197" s="218">
        <v>15.699999999999999</v>
      </c>
      <c r="I197" s="219"/>
      <c r="J197" s="220">
        <f>ROUND(I197*H197,2)</f>
        <v>0</v>
      </c>
      <c r="K197" s="216" t="s">
        <v>147</v>
      </c>
      <c r="L197" s="46"/>
      <c r="M197" s="221" t="s">
        <v>19</v>
      </c>
      <c r="N197" s="222" t="s">
        <v>42</v>
      </c>
      <c r="O197" s="86"/>
      <c r="P197" s="223">
        <f>O197*H197</f>
        <v>0</v>
      </c>
      <c r="Q197" s="223">
        <v>0.00031</v>
      </c>
      <c r="R197" s="223">
        <f>Q197*H197</f>
        <v>0.0048669999999999998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148</v>
      </c>
      <c r="AT197" s="225" t="s">
        <v>143</v>
      </c>
      <c r="AU197" s="225" t="s">
        <v>80</v>
      </c>
      <c r="AY197" s="19" t="s">
        <v>141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78</v>
      </c>
      <c r="BK197" s="226">
        <f>ROUND(I197*H197,2)</f>
        <v>0</v>
      </c>
      <c r="BL197" s="19" t="s">
        <v>148</v>
      </c>
      <c r="BM197" s="225" t="s">
        <v>759</v>
      </c>
    </row>
    <row r="198" s="2" customFormat="1">
      <c r="A198" s="40"/>
      <c r="B198" s="41"/>
      <c r="C198" s="42"/>
      <c r="D198" s="227" t="s">
        <v>150</v>
      </c>
      <c r="E198" s="42"/>
      <c r="F198" s="228" t="s">
        <v>256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150</v>
      </c>
      <c r="AU198" s="19" t="s">
        <v>80</v>
      </c>
    </row>
    <row r="199" s="13" customFormat="1">
      <c r="A199" s="13"/>
      <c r="B199" s="232"/>
      <c r="C199" s="233"/>
      <c r="D199" s="227" t="s">
        <v>151</v>
      </c>
      <c r="E199" s="234" t="s">
        <v>19</v>
      </c>
      <c r="F199" s="235" t="s">
        <v>760</v>
      </c>
      <c r="G199" s="233"/>
      <c r="H199" s="236">
        <v>15.699999999999999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151</v>
      </c>
      <c r="AU199" s="242" t="s">
        <v>80</v>
      </c>
      <c r="AV199" s="13" t="s">
        <v>80</v>
      </c>
      <c r="AW199" s="13" t="s">
        <v>32</v>
      </c>
      <c r="AX199" s="13" t="s">
        <v>78</v>
      </c>
      <c r="AY199" s="242" t="s">
        <v>141</v>
      </c>
    </row>
    <row r="200" s="2" customFormat="1" ht="33" customHeight="1">
      <c r="A200" s="40"/>
      <c r="B200" s="41"/>
      <c r="C200" s="214" t="s">
        <v>323</v>
      </c>
      <c r="D200" s="214" t="s">
        <v>143</v>
      </c>
      <c r="E200" s="215" t="s">
        <v>761</v>
      </c>
      <c r="F200" s="216" t="s">
        <v>762</v>
      </c>
      <c r="G200" s="217" t="s">
        <v>146</v>
      </c>
      <c r="H200" s="218">
        <v>109.59999999999999</v>
      </c>
      <c r="I200" s="219"/>
      <c r="J200" s="220">
        <f>ROUND(I200*H200,2)</f>
        <v>0</v>
      </c>
      <c r="K200" s="216" t="s">
        <v>147</v>
      </c>
      <c r="L200" s="46"/>
      <c r="M200" s="221" t="s">
        <v>19</v>
      </c>
      <c r="N200" s="222" t="s">
        <v>42</v>
      </c>
      <c r="O200" s="86"/>
      <c r="P200" s="223">
        <f>O200*H200</f>
        <v>0</v>
      </c>
      <c r="Q200" s="223">
        <v>0.1837</v>
      </c>
      <c r="R200" s="223">
        <f>Q200*H200</f>
        <v>20.133520000000001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148</v>
      </c>
      <c r="AT200" s="225" t="s">
        <v>143</v>
      </c>
      <c r="AU200" s="225" t="s">
        <v>80</v>
      </c>
      <c r="AY200" s="19" t="s">
        <v>141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78</v>
      </c>
      <c r="BK200" s="226">
        <f>ROUND(I200*H200,2)</f>
        <v>0</v>
      </c>
      <c r="BL200" s="19" t="s">
        <v>148</v>
      </c>
      <c r="BM200" s="225" t="s">
        <v>763</v>
      </c>
    </row>
    <row r="201" s="2" customFormat="1">
      <c r="A201" s="40"/>
      <c r="B201" s="41"/>
      <c r="C201" s="42"/>
      <c r="D201" s="227" t="s">
        <v>150</v>
      </c>
      <c r="E201" s="42"/>
      <c r="F201" s="228" t="s">
        <v>762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150</v>
      </c>
      <c r="AU201" s="19" t="s">
        <v>80</v>
      </c>
    </row>
    <row r="202" s="13" customFormat="1">
      <c r="A202" s="13"/>
      <c r="B202" s="232"/>
      <c r="C202" s="233"/>
      <c r="D202" s="227" t="s">
        <v>151</v>
      </c>
      <c r="E202" s="234" t="s">
        <v>19</v>
      </c>
      <c r="F202" s="235" t="s">
        <v>764</v>
      </c>
      <c r="G202" s="233"/>
      <c r="H202" s="236">
        <v>109.59999999999999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151</v>
      </c>
      <c r="AU202" s="242" t="s">
        <v>80</v>
      </c>
      <c r="AV202" s="13" t="s">
        <v>80</v>
      </c>
      <c r="AW202" s="13" t="s">
        <v>32</v>
      </c>
      <c r="AX202" s="13" t="s">
        <v>78</v>
      </c>
      <c r="AY202" s="242" t="s">
        <v>141</v>
      </c>
    </row>
    <row r="203" s="2" customFormat="1" ht="16.5" customHeight="1">
      <c r="A203" s="40"/>
      <c r="B203" s="41"/>
      <c r="C203" s="266" t="s">
        <v>329</v>
      </c>
      <c r="D203" s="266" t="s">
        <v>277</v>
      </c>
      <c r="E203" s="267" t="s">
        <v>765</v>
      </c>
      <c r="F203" s="268" t="s">
        <v>766</v>
      </c>
      <c r="G203" s="269" t="s">
        <v>146</v>
      </c>
      <c r="H203" s="270">
        <v>111.792</v>
      </c>
      <c r="I203" s="271"/>
      <c r="J203" s="272">
        <f>ROUND(I203*H203,2)</f>
        <v>0</v>
      </c>
      <c r="K203" s="268" t="s">
        <v>19</v>
      </c>
      <c r="L203" s="273"/>
      <c r="M203" s="274" t="s">
        <v>19</v>
      </c>
      <c r="N203" s="275" t="s">
        <v>42</v>
      </c>
      <c r="O203" s="86"/>
      <c r="P203" s="223">
        <f>O203*H203</f>
        <v>0</v>
      </c>
      <c r="Q203" s="223">
        <v>0.222</v>
      </c>
      <c r="R203" s="223">
        <f>Q203*H203</f>
        <v>24.817824000000002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198</v>
      </c>
      <c r="AT203" s="225" t="s">
        <v>277</v>
      </c>
      <c r="AU203" s="225" t="s">
        <v>80</v>
      </c>
      <c r="AY203" s="19" t="s">
        <v>141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78</v>
      </c>
      <c r="BK203" s="226">
        <f>ROUND(I203*H203,2)</f>
        <v>0</v>
      </c>
      <c r="BL203" s="19" t="s">
        <v>148</v>
      </c>
      <c r="BM203" s="225" t="s">
        <v>767</v>
      </c>
    </row>
    <row r="204" s="2" customFormat="1">
      <c r="A204" s="40"/>
      <c r="B204" s="41"/>
      <c r="C204" s="42"/>
      <c r="D204" s="227" t="s">
        <v>150</v>
      </c>
      <c r="E204" s="42"/>
      <c r="F204" s="228" t="s">
        <v>766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150</v>
      </c>
      <c r="AU204" s="19" t="s">
        <v>80</v>
      </c>
    </row>
    <row r="205" s="13" customFormat="1">
      <c r="A205" s="13"/>
      <c r="B205" s="232"/>
      <c r="C205" s="233"/>
      <c r="D205" s="227" t="s">
        <v>151</v>
      </c>
      <c r="E205" s="234" t="s">
        <v>19</v>
      </c>
      <c r="F205" s="235" t="s">
        <v>768</v>
      </c>
      <c r="G205" s="233"/>
      <c r="H205" s="236">
        <v>111.792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151</v>
      </c>
      <c r="AU205" s="242" t="s">
        <v>80</v>
      </c>
      <c r="AV205" s="13" t="s">
        <v>80</v>
      </c>
      <c r="AW205" s="13" t="s">
        <v>32</v>
      </c>
      <c r="AX205" s="13" t="s">
        <v>78</v>
      </c>
      <c r="AY205" s="242" t="s">
        <v>141</v>
      </c>
    </row>
    <row r="206" s="12" customFormat="1" ht="22.8" customHeight="1">
      <c r="A206" s="12"/>
      <c r="B206" s="198"/>
      <c r="C206" s="199"/>
      <c r="D206" s="200" t="s">
        <v>70</v>
      </c>
      <c r="E206" s="212" t="s">
        <v>198</v>
      </c>
      <c r="F206" s="212" t="s">
        <v>295</v>
      </c>
      <c r="G206" s="199"/>
      <c r="H206" s="199"/>
      <c r="I206" s="202"/>
      <c r="J206" s="213">
        <f>BK206</f>
        <v>0</v>
      </c>
      <c r="K206" s="199"/>
      <c r="L206" s="204"/>
      <c r="M206" s="205"/>
      <c r="N206" s="206"/>
      <c r="O206" s="206"/>
      <c r="P206" s="207">
        <f>SUM(P207:P228)</f>
        <v>0</v>
      </c>
      <c r="Q206" s="206"/>
      <c r="R206" s="207">
        <f>SUM(R207:R228)</f>
        <v>0.29046</v>
      </c>
      <c r="S206" s="206"/>
      <c r="T206" s="208">
        <f>SUM(T207:T228)</f>
        <v>0.14999999999999999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9" t="s">
        <v>78</v>
      </c>
      <c r="AT206" s="210" t="s">
        <v>70</v>
      </c>
      <c r="AU206" s="210" t="s">
        <v>78</v>
      </c>
      <c r="AY206" s="209" t="s">
        <v>141</v>
      </c>
      <c r="BK206" s="211">
        <f>SUM(BK207:BK228)</f>
        <v>0</v>
      </c>
    </row>
    <row r="207" s="2" customFormat="1">
      <c r="A207" s="40"/>
      <c r="B207" s="41"/>
      <c r="C207" s="214" t="s">
        <v>333</v>
      </c>
      <c r="D207" s="214" t="s">
        <v>143</v>
      </c>
      <c r="E207" s="215" t="s">
        <v>769</v>
      </c>
      <c r="F207" s="216" t="s">
        <v>770</v>
      </c>
      <c r="G207" s="217" t="s">
        <v>176</v>
      </c>
      <c r="H207" s="218">
        <v>2</v>
      </c>
      <c r="I207" s="219"/>
      <c r="J207" s="220">
        <f>ROUND(I207*H207,2)</f>
        <v>0</v>
      </c>
      <c r="K207" s="216" t="s">
        <v>147</v>
      </c>
      <c r="L207" s="46"/>
      <c r="M207" s="221" t="s">
        <v>19</v>
      </c>
      <c r="N207" s="222" t="s">
        <v>42</v>
      </c>
      <c r="O207" s="86"/>
      <c r="P207" s="223">
        <f>O207*H207</f>
        <v>0</v>
      </c>
      <c r="Q207" s="223">
        <v>0.0065599999999999999</v>
      </c>
      <c r="R207" s="223">
        <f>Q207*H207</f>
        <v>0.01312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148</v>
      </c>
      <c r="AT207" s="225" t="s">
        <v>143</v>
      </c>
      <c r="AU207" s="225" t="s">
        <v>80</v>
      </c>
      <c r="AY207" s="19" t="s">
        <v>141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78</v>
      </c>
      <c r="BK207" s="226">
        <f>ROUND(I207*H207,2)</f>
        <v>0</v>
      </c>
      <c r="BL207" s="19" t="s">
        <v>148</v>
      </c>
      <c r="BM207" s="225" t="s">
        <v>771</v>
      </c>
    </row>
    <row r="208" s="2" customFormat="1">
      <c r="A208" s="40"/>
      <c r="B208" s="41"/>
      <c r="C208" s="42"/>
      <c r="D208" s="227" t="s">
        <v>150</v>
      </c>
      <c r="E208" s="42"/>
      <c r="F208" s="228" t="s">
        <v>770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150</v>
      </c>
      <c r="AU208" s="19" t="s">
        <v>80</v>
      </c>
    </row>
    <row r="209" s="13" customFormat="1">
      <c r="A209" s="13"/>
      <c r="B209" s="232"/>
      <c r="C209" s="233"/>
      <c r="D209" s="227" t="s">
        <v>151</v>
      </c>
      <c r="E209" s="234" t="s">
        <v>19</v>
      </c>
      <c r="F209" s="235" t="s">
        <v>772</v>
      </c>
      <c r="G209" s="233"/>
      <c r="H209" s="236">
        <v>2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151</v>
      </c>
      <c r="AU209" s="242" t="s">
        <v>80</v>
      </c>
      <c r="AV209" s="13" t="s">
        <v>80</v>
      </c>
      <c r="AW209" s="13" t="s">
        <v>32</v>
      </c>
      <c r="AX209" s="13" t="s">
        <v>78</v>
      </c>
      <c r="AY209" s="242" t="s">
        <v>141</v>
      </c>
    </row>
    <row r="210" s="2" customFormat="1" ht="16.5" customHeight="1">
      <c r="A210" s="40"/>
      <c r="B210" s="41"/>
      <c r="C210" s="214" t="s">
        <v>337</v>
      </c>
      <c r="D210" s="214" t="s">
        <v>143</v>
      </c>
      <c r="E210" s="215" t="s">
        <v>773</v>
      </c>
      <c r="F210" s="216" t="s">
        <v>774</v>
      </c>
      <c r="G210" s="217" t="s">
        <v>775</v>
      </c>
      <c r="H210" s="218">
        <v>1</v>
      </c>
      <c r="I210" s="219"/>
      <c r="J210" s="220">
        <f>ROUND(I210*H210,2)</f>
        <v>0</v>
      </c>
      <c r="K210" s="216" t="s">
        <v>19</v>
      </c>
      <c r="L210" s="46"/>
      <c r="M210" s="221" t="s">
        <v>19</v>
      </c>
      <c r="N210" s="222" t="s">
        <v>42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148</v>
      </c>
      <c r="AT210" s="225" t="s">
        <v>143</v>
      </c>
      <c r="AU210" s="225" t="s">
        <v>80</v>
      </c>
      <c r="AY210" s="19" t="s">
        <v>141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78</v>
      </c>
      <c r="BK210" s="226">
        <f>ROUND(I210*H210,2)</f>
        <v>0</v>
      </c>
      <c r="BL210" s="19" t="s">
        <v>148</v>
      </c>
      <c r="BM210" s="225" t="s">
        <v>776</v>
      </c>
    </row>
    <row r="211" s="2" customFormat="1">
      <c r="A211" s="40"/>
      <c r="B211" s="41"/>
      <c r="C211" s="42"/>
      <c r="D211" s="227" t="s">
        <v>150</v>
      </c>
      <c r="E211" s="42"/>
      <c r="F211" s="228" t="s">
        <v>774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150</v>
      </c>
      <c r="AU211" s="19" t="s">
        <v>80</v>
      </c>
    </row>
    <row r="212" s="13" customFormat="1">
      <c r="A212" s="13"/>
      <c r="B212" s="232"/>
      <c r="C212" s="233"/>
      <c r="D212" s="227" t="s">
        <v>151</v>
      </c>
      <c r="E212" s="234" t="s">
        <v>19</v>
      </c>
      <c r="F212" s="235" t="s">
        <v>777</v>
      </c>
      <c r="G212" s="233"/>
      <c r="H212" s="236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151</v>
      </c>
      <c r="AU212" s="242" t="s">
        <v>80</v>
      </c>
      <c r="AV212" s="13" t="s">
        <v>80</v>
      </c>
      <c r="AW212" s="13" t="s">
        <v>32</v>
      </c>
      <c r="AX212" s="13" t="s">
        <v>78</v>
      </c>
      <c r="AY212" s="242" t="s">
        <v>141</v>
      </c>
    </row>
    <row r="213" s="2" customFormat="1" ht="16.5" customHeight="1">
      <c r="A213" s="40"/>
      <c r="B213" s="41"/>
      <c r="C213" s="214" t="s">
        <v>342</v>
      </c>
      <c r="D213" s="214" t="s">
        <v>143</v>
      </c>
      <c r="E213" s="215" t="s">
        <v>778</v>
      </c>
      <c r="F213" s="216" t="s">
        <v>779</v>
      </c>
      <c r="G213" s="217" t="s">
        <v>775</v>
      </c>
      <c r="H213" s="218">
        <v>1</v>
      </c>
      <c r="I213" s="219"/>
      <c r="J213" s="220">
        <f>ROUND(I213*H213,2)</f>
        <v>0</v>
      </c>
      <c r="K213" s="216" t="s">
        <v>19</v>
      </c>
      <c r="L213" s="46"/>
      <c r="M213" s="221" t="s">
        <v>19</v>
      </c>
      <c r="N213" s="222" t="s">
        <v>42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148</v>
      </c>
      <c r="AT213" s="225" t="s">
        <v>143</v>
      </c>
      <c r="AU213" s="225" t="s">
        <v>80</v>
      </c>
      <c r="AY213" s="19" t="s">
        <v>141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78</v>
      </c>
      <c r="BK213" s="226">
        <f>ROUND(I213*H213,2)</f>
        <v>0</v>
      </c>
      <c r="BL213" s="19" t="s">
        <v>148</v>
      </c>
      <c r="BM213" s="225" t="s">
        <v>780</v>
      </c>
    </row>
    <row r="214" s="2" customFormat="1">
      <c r="A214" s="40"/>
      <c r="B214" s="41"/>
      <c r="C214" s="42"/>
      <c r="D214" s="227" t="s">
        <v>150</v>
      </c>
      <c r="E214" s="42"/>
      <c r="F214" s="228" t="s">
        <v>779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150</v>
      </c>
      <c r="AU214" s="19" t="s">
        <v>80</v>
      </c>
    </row>
    <row r="215" s="2" customFormat="1">
      <c r="A215" s="40"/>
      <c r="B215" s="41"/>
      <c r="C215" s="42"/>
      <c r="D215" s="227" t="s">
        <v>244</v>
      </c>
      <c r="E215" s="42"/>
      <c r="F215" s="265" t="s">
        <v>781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244</v>
      </c>
      <c r="AU215" s="19" t="s">
        <v>80</v>
      </c>
    </row>
    <row r="216" s="13" customFormat="1">
      <c r="A216" s="13"/>
      <c r="B216" s="232"/>
      <c r="C216" s="233"/>
      <c r="D216" s="227" t="s">
        <v>151</v>
      </c>
      <c r="E216" s="234" t="s">
        <v>19</v>
      </c>
      <c r="F216" s="235" t="s">
        <v>782</v>
      </c>
      <c r="G216" s="233"/>
      <c r="H216" s="236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151</v>
      </c>
      <c r="AU216" s="242" t="s">
        <v>80</v>
      </c>
      <c r="AV216" s="13" t="s">
        <v>80</v>
      </c>
      <c r="AW216" s="13" t="s">
        <v>32</v>
      </c>
      <c r="AX216" s="13" t="s">
        <v>78</v>
      </c>
      <c r="AY216" s="242" t="s">
        <v>141</v>
      </c>
    </row>
    <row r="217" s="2" customFormat="1" ht="16.5" customHeight="1">
      <c r="A217" s="40"/>
      <c r="B217" s="41"/>
      <c r="C217" s="214" t="s">
        <v>346</v>
      </c>
      <c r="D217" s="214" t="s">
        <v>143</v>
      </c>
      <c r="E217" s="215" t="s">
        <v>783</v>
      </c>
      <c r="F217" s="216" t="s">
        <v>784</v>
      </c>
      <c r="G217" s="217" t="s">
        <v>775</v>
      </c>
      <c r="H217" s="218">
        <v>1</v>
      </c>
      <c r="I217" s="219"/>
      <c r="J217" s="220">
        <f>ROUND(I217*H217,2)</f>
        <v>0</v>
      </c>
      <c r="K217" s="216" t="s">
        <v>19</v>
      </c>
      <c r="L217" s="46"/>
      <c r="M217" s="221" t="s">
        <v>19</v>
      </c>
      <c r="N217" s="222" t="s">
        <v>42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148</v>
      </c>
      <c r="AT217" s="225" t="s">
        <v>143</v>
      </c>
      <c r="AU217" s="225" t="s">
        <v>80</v>
      </c>
      <c r="AY217" s="19" t="s">
        <v>141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78</v>
      </c>
      <c r="BK217" s="226">
        <f>ROUND(I217*H217,2)</f>
        <v>0</v>
      </c>
      <c r="BL217" s="19" t="s">
        <v>148</v>
      </c>
      <c r="BM217" s="225" t="s">
        <v>785</v>
      </c>
    </row>
    <row r="218" s="2" customFormat="1">
      <c r="A218" s="40"/>
      <c r="B218" s="41"/>
      <c r="C218" s="42"/>
      <c r="D218" s="227" t="s">
        <v>150</v>
      </c>
      <c r="E218" s="42"/>
      <c r="F218" s="228" t="s">
        <v>784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150</v>
      </c>
      <c r="AU218" s="19" t="s">
        <v>80</v>
      </c>
    </row>
    <row r="219" s="13" customFormat="1">
      <c r="A219" s="13"/>
      <c r="B219" s="232"/>
      <c r="C219" s="233"/>
      <c r="D219" s="227" t="s">
        <v>151</v>
      </c>
      <c r="E219" s="234" t="s">
        <v>19</v>
      </c>
      <c r="F219" s="235" t="s">
        <v>786</v>
      </c>
      <c r="G219" s="233"/>
      <c r="H219" s="236">
        <v>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151</v>
      </c>
      <c r="AU219" s="242" t="s">
        <v>80</v>
      </c>
      <c r="AV219" s="13" t="s">
        <v>80</v>
      </c>
      <c r="AW219" s="13" t="s">
        <v>32</v>
      </c>
      <c r="AX219" s="13" t="s">
        <v>78</v>
      </c>
      <c r="AY219" s="242" t="s">
        <v>141</v>
      </c>
    </row>
    <row r="220" s="2" customFormat="1" ht="16.5" customHeight="1">
      <c r="A220" s="40"/>
      <c r="B220" s="41"/>
      <c r="C220" s="214" t="s">
        <v>353</v>
      </c>
      <c r="D220" s="214" t="s">
        <v>143</v>
      </c>
      <c r="E220" s="215" t="s">
        <v>787</v>
      </c>
      <c r="F220" s="216" t="s">
        <v>788</v>
      </c>
      <c r="G220" s="217" t="s">
        <v>242</v>
      </c>
      <c r="H220" s="218">
        <v>1</v>
      </c>
      <c r="I220" s="219"/>
      <c r="J220" s="220">
        <f>ROUND(I220*H220,2)</f>
        <v>0</v>
      </c>
      <c r="K220" s="216" t="s">
        <v>147</v>
      </c>
      <c r="L220" s="46"/>
      <c r="M220" s="221" t="s">
        <v>19</v>
      </c>
      <c r="N220" s="222" t="s">
        <v>42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0.14999999999999999</v>
      </c>
      <c r="T220" s="224">
        <f>S220*H220</f>
        <v>0.14999999999999999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148</v>
      </c>
      <c r="AT220" s="225" t="s">
        <v>143</v>
      </c>
      <c r="AU220" s="225" t="s">
        <v>80</v>
      </c>
      <c r="AY220" s="19" t="s">
        <v>141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78</v>
      </c>
      <c r="BK220" s="226">
        <f>ROUND(I220*H220,2)</f>
        <v>0</v>
      </c>
      <c r="BL220" s="19" t="s">
        <v>148</v>
      </c>
      <c r="BM220" s="225" t="s">
        <v>789</v>
      </c>
    </row>
    <row r="221" s="2" customFormat="1">
      <c r="A221" s="40"/>
      <c r="B221" s="41"/>
      <c r="C221" s="42"/>
      <c r="D221" s="227" t="s">
        <v>150</v>
      </c>
      <c r="E221" s="42"/>
      <c r="F221" s="228" t="s">
        <v>788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150</v>
      </c>
      <c r="AU221" s="19" t="s">
        <v>80</v>
      </c>
    </row>
    <row r="222" s="13" customFormat="1">
      <c r="A222" s="13"/>
      <c r="B222" s="232"/>
      <c r="C222" s="233"/>
      <c r="D222" s="227" t="s">
        <v>151</v>
      </c>
      <c r="E222" s="234" t="s">
        <v>19</v>
      </c>
      <c r="F222" s="235" t="s">
        <v>782</v>
      </c>
      <c r="G222" s="233"/>
      <c r="H222" s="236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151</v>
      </c>
      <c r="AU222" s="242" t="s">
        <v>80</v>
      </c>
      <c r="AV222" s="13" t="s">
        <v>80</v>
      </c>
      <c r="AW222" s="13" t="s">
        <v>32</v>
      </c>
      <c r="AX222" s="13" t="s">
        <v>78</v>
      </c>
      <c r="AY222" s="242" t="s">
        <v>141</v>
      </c>
    </row>
    <row r="223" s="2" customFormat="1" ht="16.5" customHeight="1">
      <c r="A223" s="40"/>
      <c r="B223" s="41"/>
      <c r="C223" s="214" t="s">
        <v>359</v>
      </c>
      <c r="D223" s="214" t="s">
        <v>143</v>
      </c>
      <c r="E223" s="215" t="s">
        <v>790</v>
      </c>
      <c r="F223" s="216" t="s">
        <v>791</v>
      </c>
      <c r="G223" s="217" t="s">
        <v>242</v>
      </c>
      <c r="H223" s="218">
        <v>1</v>
      </c>
      <c r="I223" s="219"/>
      <c r="J223" s="220">
        <f>ROUND(I223*H223,2)</f>
        <v>0</v>
      </c>
      <c r="K223" s="216" t="s">
        <v>147</v>
      </c>
      <c r="L223" s="46"/>
      <c r="M223" s="221" t="s">
        <v>19</v>
      </c>
      <c r="N223" s="222" t="s">
        <v>42</v>
      </c>
      <c r="O223" s="86"/>
      <c r="P223" s="223">
        <f>O223*H223</f>
        <v>0</v>
      </c>
      <c r="Q223" s="223">
        <v>0.21734000000000001</v>
      </c>
      <c r="R223" s="223">
        <f>Q223*H223</f>
        <v>0.21734000000000001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148</v>
      </c>
      <c r="AT223" s="225" t="s">
        <v>143</v>
      </c>
      <c r="AU223" s="225" t="s">
        <v>80</v>
      </c>
      <c r="AY223" s="19" t="s">
        <v>141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78</v>
      </c>
      <c r="BK223" s="226">
        <f>ROUND(I223*H223,2)</f>
        <v>0</v>
      </c>
      <c r="BL223" s="19" t="s">
        <v>148</v>
      </c>
      <c r="BM223" s="225" t="s">
        <v>792</v>
      </c>
    </row>
    <row r="224" s="2" customFormat="1">
      <c r="A224" s="40"/>
      <c r="B224" s="41"/>
      <c r="C224" s="42"/>
      <c r="D224" s="227" t="s">
        <v>150</v>
      </c>
      <c r="E224" s="42"/>
      <c r="F224" s="228" t="s">
        <v>791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150</v>
      </c>
      <c r="AU224" s="19" t="s">
        <v>80</v>
      </c>
    </row>
    <row r="225" s="13" customFormat="1">
      <c r="A225" s="13"/>
      <c r="B225" s="232"/>
      <c r="C225" s="233"/>
      <c r="D225" s="227" t="s">
        <v>151</v>
      </c>
      <c r="E225" s="234" t="s">
        <v>19</v>
      </c>
      <c r="F225" s="235" t="s">
        <v>777</v>
      </c>
      <c r="G225" s="233"/>
      <c r="H225" s="236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151</v>
      </c>
      <c r="AU225" s="242" t="s">
        <v>80</v>
      </c>
      <c r="AV225" s="13" t="s">
        <v>80</v>
      </c>
      <c r="AW225" s="13" t="s">
        <v>32</v>
      </c>
      <c r="AX225" s="13" t="s">
        <v>78</v>
      </c>
      <c r="AY225" s="242" t="s">
        <v>141</v>
      </c>
    </row>
    <row r="226" s="2" customFormat="1" ht="16.5" customHeight="1">
      <c r="A226" s="40"/>
      <c r="B226" s="41"/>
      <c r="C226" s="266" t="s">
        <v>366</v>
      </c>
      <c r="D226" s="266" t="s">
        <v>277</v>
      </c>
      <c r="E226" s="267" t="s">
        <v>793</v>
      </c>
      <c r="F226" s="268" t="s">
        <v>794</v>
      </c>
      <c r="G226" s="269" t="s">
        <v>242</v>
      </c>
      <c r="H226" s="270">
        <v>1</v>
      </c>
      <c r="I226" s="271"/>
      <c r="J226" s="272">
        <f>ROUND(I226*H226,2)</f>
        <v>0</v>
      </c>
      <c r="K226" s="268" t="s">
        <v>147</v>
      </c>
      <c r="L226" s="273"/>
      <c r="M226" s="274" t="s">
        <v>19</v>
      </c>
      <c r="N226" s="275" t="s">
        <v>42</v>
      </c>
      <c r="O226" s="86"/>
      <c r="P226" s="223">
        <f>O226*H226</f>
        <v>0</v>
      </c>
      <c r="Q226" s="223">
        <v>0.059999999999999998</v>
      </c>
      <c r="R226" s="223">
        <f>Q226*H226</f>
        <v>0.059999999999999998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198</v>
      </c>
      <c r="AT226" s="225" t="s">
        <v>277</v>
      </c>
      <c r="AU226" s="225" t="s">
        <v>80</v>
      </c>
      <c r="AY226" s="19" t="s">
        <v>141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78</v>
      </c>
      <c r="BK226" s="226">
        <f>ROUND(I226*H226,2)</f>
        <v>0</v>
      </c>
      <c r="BL226" s="19" t="s">
        <v>148</v>
      </c>
      <c r="BM226" s="225" t="s">
        <v>795</v>
      </c>
    </row>
    <row r="227" s="2" customFormat="1">
      <c r="A227" s="40"/>
      <c r="B227" s="41"/>
      <c r="C227" s="42"/>
      <c r="D227" s="227" t="s">
        <v>150</v>
      </c>
      <c r="E227" s="42"/>
      <c r="F227" s="228" t="s">
        <v>794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150</v>
      </c>
      <c r="AU227" s="19" t="s">
        <v>80</v>
      </c>
    </row>
    <row r="228" s="13" customFormat="1">
      <c r="A228" s="13"/>
      <c r="B228" s="232"/>
      <c r="C228" s="233"/>
      <c r="D228" s="227" t="s">
        <v>151</v>
      </c>
      <c r="E228" s="234" t="s">
        <v>19</v>
      </c>
      <c r="F228" s="235" t="s">
        <v>777</v>
      </c>
      <c r="G228" s="233"/>
      <c r="H228" s="236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151</v>
      </c>
      <c r="AU228" s="242" t="s">
        <v>80</v>
      </c>
      <c r="AV228" s="13" t="s">
        <v>80</v>
      </c>
      <c r="AW228" s="13" t="s">
        <v>32</v>
      </c>
      <c r="AX228" s="13" t="s">
        <v>78</v>
      </c>
      <c r="AY228" s="242" t="s">
        <v>141</v>
      </c>
    </row>
    <row r="229" s="12" customFormat="1" ht="22.8" customHeight="1">
      <c r="A229" s="12"/>
      <c r="B229" s="198"/>
      <c r="C229" s="199"/>
      <c r="D229" s="200" t="s">
        <v>70</v>
      </c>
      <c r="E229" s="212" t="s">
        <v>206</v>
      </c>
      <c r="F229" s="212" t="s">
        <v>310</v>
      </c>
      <c r="G229" s="199"/>
      <c r="H229" s="199"/>
      <c r="I229" s="202"/>
      <c r="J229" s="213">
        <f>BK229</f>
        <v>0</v>
      </c>
      <c r="K229" s="199"/>
      <c r="L229" s="204"/>
      <c r="M229" s="205"/>
      <c r="N229" s="206"/>
      <c r="O229" s="206"/>
      <c r="P229" s="207">
        <f>SUM(P230:P301)</f>
        <v>0</v>
      </c>
      <c r="Q229" s="206"/>
      <c r="R229" s="207">
        <f>SUM(R230:R301)</f>
        <v>21.486198559999995</v>
      </c>
      <c r="S229" s="206"/>
      <c r="T229" s="208">
        <f>SUM(T230:T301)</f>
        <v>1.2956000000000001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78</v>
      </c>
      <c r="AT229" s="210" t="s">
        <v>70</v>
      </c>
      <c r="AU229" s="210" t="s">
        <v>78</v>
      </c>
      <c r="AY229" s="209" t="s">
        <v>141</v>
      </c>
      <c r="BK229" s="211">
        <f>SUM(BK230:BK301)</f>
        <v>0</v>
      </c>
    </row>
    <row r="230" s="2" customFormat="1" ht="16.5" customHeight="1">
      <c r="A230" s="40"/>
      <c r="B230" s="41"/>
      <c r="C230" s="214" t="s">
        <v>373</v>
      </c>
      <c r="D230" s="214" t="s">
        <v>143</v>
      </c>
      <c r="E230" s="215" t="s">
        <v>262</v>
      </c>
      <c r="F230" s="216" t="s">
        <v>796</v>
      </c>
      <c r="G230" s="217" t="s">
        <v>146</v>
      </c>
      <c r="H230" s="218">
        <v>31.399999999999999</v>
      </c>
      <c r="I230" s="219"/>
      <c r="J230" s="220">
        <f>ROUND(I230*H230,2)</f>
        <v>0</v>
      </c>
      <c r="K230" s="216" t="s">
        <v>19</v>
      </c>
      <c r="L230" s="46"/>
      <c r="M230" s="221" t="s">
        <v>19</v>
      </c>
      <c r="N230" s="222" t="s">
        <v>42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148</v>
      </c>
      <c r="AT230" s="225" t="s">
        <v>143</v>
      </c>
      <c r="AU230" s="225" t="s">
        <v>80</v>
      </c>
      <c r="AY230" s="19" t="s">
        <v>141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78</v>
      </c>
      <c r="BK230" s="226">
        <f>ROUND(I230*H230,2)</f>
        <v>0</v>
      </c>
      <c r="BL230" s="19" t="s">
        <v>148</v>
      </c>
      <c r="BM230" s="225" t="s">
        <v>797</v>
      </c>
    </row>
    <row r="231" s="2" customFormat="1">
      <c r="A231" s="40"/>
      <c r="B231" s="41"/>
      <c r="C231" s="42"/>
      <c r="D231" s="227" t="s">
        <v>150</v>
      </c>
      <c r="E231" s="42"/>
      <c r="F231" s="228" t="s">
        <v>796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150</v>
      </c>
      <c r="AU231" s="19" t="s">
        <v>80</v>
      </c>
    </row>
    <row r="232" s="13" customFormat="1">
      <c r="A232" s="13"/>
      <c r="B232" s="232"/>
      <c r="C232" s="233"/>
      <c r="D232" s="227" t="s">
        <v>151</v>
      </c>
      <c r="E232" s="234" t="s">
        <v>19</v>
      </c>
      <c r="F232" s="235" t="s">
        <v>798</v>
      </c>
      <c r="G232" s="233"/>
      <c r="H232" s="236">
        <v>31.399999999999999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151</v>
      </c>
      <c r="AU232" s="242" t="s">
        <v>80</v>
      </c>
      <c r="AV232" s="13" t="s">
        <v>80</v>
      </c>
      <c r="AW232" s="13" t="s">
        <v>32</v>
      </c>
      <c r="AX232" s="13" t="s">
        <v>78</v>
      </c>
      <c r="AY232" s="242" t="s">
        <v>141</v>
      </c>
    </row>
    <row r="233" s="2" customFormat="1" ht="16.5" customHeight="1">
      <c r="A233" s="40"/>
      <c r="B233" s="41"/>
      <c r="C233" s="214" t="s">
        <v>383</v>
      </c>
      <c r="D233" s="214" t="s">
        <v>143</v>
      </c>
      <c r="E233" s="215" t="s">
        <v>324</v>
      </c>
      <c r="F233" s="216" t="s">
        <v>327</v>
      </c>
      <c r="G233" s="217" t="s">
        <v>242</v>
      </c>
      <c r="H233" s="218">
        <v>1</v>
      </c>
      <c r="I233" s="219"/>
      <c r="J233" s="220">
        <f>ROUND(I233*H233,2)</f>
        <v>0</v>
      </c>
      <c r="K233" s="216" t="s">
        <v>147</v>
      </c>
      <c r="L233" s="46"/>
      <c r="M233" s="221" t="s">
        <v>19</v>
      </c>
      <c r="N233" s="222" t="s">
        <v>42</v>
      </c>
      <c r="O233" s="86"/>
      <c r="P233" s="223">
        <f>O233*H233</f>
        <v>0</v>
      </c>
      <c r="Q233" s="223">
        <v>0.11241</v>
      </c>
      <c r="R233" s="223">
        <f>Q233*H233</f>
        <v>0.11241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148</v>
      </c>
      <c r="AT233" s="225" t="s">
        <v>143</v>
      </c>
      <c r="AU233" s="225" t="s">
        <v>80</v>
      </c>
      <c r="AY233" s="19" t="s">
        <v>141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78</v>
      </c>
      <c r="BK233" s="226">
        <f>ROUND(I233*H233,2)</f>
        <v>0</v>
      </c>
      <c r="BL233" s="19" t="s">
        <v>148</v>
      </c>
      <c r="BM233" s="225" t="s">
        <v>799</v>
      </c>
    </row>
    <row r="234" s="2" customFormat="1">
      <c r="A234" s="40"/>
      <c r="B234" s="41"/>
      <c r="C234" s="42"/>
      <c r="D234" s="227" t="s">
        <v>150</v>
      </c>
      <c r="E234" s="42"/>
      <c r="F234" s="228" t="s">
        <v>327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150</v>
      </c>
      <c r="AU234" s="19" t="s">
        <v>80</v>
      </c>
    </row>
    <row r="235" s="13" customFormat="1">
      <c r="A235" s="13"/>
      <c r="B235" s="232"/>
      <c r="C235" s="233"/>
      <c r="D235" s="227" t="s">
        <v>151</v>
      </c>
      <c r="E235" s="234" t="s">
        <v>19</v>
      </c>
      <c r="F235" s="235" t="s">
        <v>800</v>
      </c>
      <c r="G235" s="233"/>
      <c r="H235" s="236">
        <v>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151</v>
      </c>
      <c r="AU235" s="242" t="s">
        <v>80</v>
      </c>
      <c r="AV235" s="13" t="s">
        <v>80</v>
      </c>
      <c r="AW235" s="13" t="s">
        <v>32</v>
      </c>
      <c r="AX235" s="13" t="s">
        <v>78</v>
      </c>
      <c r="AY235" s="242" t="s">
        <v>141</v>
      </c>
    </row>
    <row r="236" s="2" customFormat="1" ht="16.5" customHeight="1">
      <c r="A236" s="40"/>
      <c r="B236" s="41"/>
      <c r="C236" s="266" t="s">
        <v>390</v>
      </c>
      <c r="D236" s="266" t="s">
        <v>277</v>
      </c>
      <c r="E236" s="267" t="s">
        <v>334</v>
      </c>
      <c r="F236" s="268" t="s">
        <v>335</v>
      </c>
      <c r="G236" s="269" t="s">
        <v>242</v>
      </c>
      <c r="H236" s="270">
        <v>1</v>
      </c>
      <c r="I236" s="271"/>
      <c r="J236" s="272">
        <f>ROUND(I236*H236,2)</f>
        <v>0</v>
      </c>
      <c r="K236" s="268" t="s">
        <v>147</v>
      </c>
      <c r="L236" s="273"/>
      <c r="M236" s="274" t="s">
        <v>19</v>
      </c>
      <c r="N236" s="275" t="s">
        <v>42</v>
      </c>
      <c r="O236" s="86"/>
      <c r="P236" s="223">
        <f>O236*H236</f>
        <v>0</v>
      </c>
      <c r="Q236" s="223">
        <v>0.0030000000000000001</v>
      </c>
      <c r="R236" s="223">
        <f>Q236*H236</f>
        <v>0.0030000000000000001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198</v>
      </c>
      <c r="AT236" s="225" t="s">
        <v>277</v>
      </c>
      <c r="AU236" s="225" t="s">
        <v>80</v>
      </c>
      <c r="AY236" s="19" t="s">
        <v>141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78</v>
      </c>
      <c r="BK236" s="226">
        <f>ROUND(I236*H236,2)</f>
        <v>0</v>
      </c>
      <c r="BL236" s="19" t="s">
        <v>148</v>
      </c>
      <c r="BM236" s="225" t="s">
        <v>801</v>
      </c>
    </row>
    <row r="237" s="2" customFormat="1">
      <c r="A237" s="40"/>
      <c r="B237" s="41"/>
      <c r="C237" s="42"/>
      <c r="D237" s="227" t="s">
        <v>150</v>
      </c>
      <c r="E237" s="42"/>
      <c r="F237" s="228" t="s">
        <v>335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150</v>
      </c>
      <c r="AU237" s="19" t="s">
        <v>80</v>
      </c>
    </row>
    <row r="238" s="13" customFormat="1">
      <c r="A238" s="13"/>
      <c r="B238" s="232"/>
      <c r="C238" s="233"/>
      <c r="D238" s="227" t="s">
        <v>151</v>
      </c>
      <c r="E238" s="234" t="s">
        <v>19</v>
      </c>
      <c r="F238" s="235" t="s">
        <v>802</v>
      </c>
      <c r="G238" s="233"/>
      <c r="H238" s="236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151</v>
      </c>
      <c r="AU238" s="242" t="s">
        <v>80</v>
      </c>
      <c r="AV238" s="13" t="s">
        <v>80</v>
      </c>
      <c r="AW238" s="13" t="s">
        <v>32</v>
      </c>
      <c r="AX238" s="13" t="s">
        <v>78</v>
      </c>
      <c r="AY238" s="242" t="s">
        <v>141</v>
      </c>
    </row>
    <row r="239" s="2" customFormat="1" ht="16.5" customHeight="1">
      <c r="A239" s="40"/>
      <c r="B239" s="41"/>
      <c r="C239" s="214" t="s">
        <v>397</v>
      </c>
      <c r="D239" s="214" t="s">
        <v>143</v>
      </c>
      <c r="E239" s="215" t="s">
        <v>803</v>
      </c>
      <c r="F239" s="216" t="s">
        <v>804</v>
      </c>
      <c r="G239" s="217" t="s">
        <v>176</v>
      </c>
      <c r="H239" s="218">
        <v>55.299999999999997</v>
      </c>
      <c r="I239" s="219"/>
      <c r="J239" s="220">
        <f>ROUND(I239*H239,2)</f>
        <v>0</v>
      </c>
      <c r="K239" s="216" t="s">
        <v>147</v>
      </c>
      <c r="L239" s="46"/>
      <c r="M239" s="221" t="s">
        <v>19</v>
      </c>
      <c r="N239" s="222" t="s">
        <v>42</v>
      </c>
      <c r="O239" s="86"/>
      <c r="P239" s="223">
        <f>O239*H239</f>
        <v>0</v>
      </c>
      <c r="Q239" s="223">
        <v>0.00033</v>
      </c>
      <c r="R239" s="223">
        <f>Q239*H239</f>
        <v>0.018248999999999998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148</v>
      </c>
      <c r="AT239" s="225" t="s">
        <v>143</v>
      </c>
      <c r="AU239" s="225" t="s">
        <v>80</v>
      </c>
      <c r="AY239" s="19" t="s">
        <v>141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78</v>
      </c>
      <c r="BK239" s="226">
        <f>ROUND(I239*H239,2)</f>
        <v>0</v>
      </c>
      <c r="BL239" s="19" t="s">
        <v>148</v>
      </c>
      <c r="BM239" s="225" t="s">
        <v>805</v>
      </c>
    </row>
    <row r="240" s="2" customFormat="1">
      <c r="A240" s="40"/>
      <c r="B240" s="41"/>
      <c r="C240" s="42"/>
      <c r="D240" s="227" t="s">
        <v>150</v>
      </c>
      <c r="E240" s="42"/>
      <c r="F240" s="228" t="s">
        <v>806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150</v>
      </c>
      <c r="AU240" s="19" t="s">
        <v>80</v>
      </c>
    </row>
    <row r="241" s="13" customFormat="1">
      <c r="A241" s="13"/>
      <c r="B241" s="232"/>
      <c r="C241" s="233"/>
      <c r="D241" s="227" t="s">
        <v>151</v>
      </c>
      <c r="E241" s="234" t="s">
        <v>19</v>
      </c>
      <c r="F241" s="235" t="s">
        <v>807</v>
      </c>
      <c r="G241" s="233"/>
      <c r="H241" s="236">
        <v>55.299999999999997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151</v>
      </c>
      <c r="AU241" s="242" t="s">
        <v>80</v>
      </c>
      <c r="AV241" s="13" t="s">
        <v>80</v>
      </c>
      <c r="AW241" s="13" t="s">
        <v>32</v>
      </c>
      <c r="AX241" s="13" t="s">
        <v>78</v>
      </c>
      <c r="AY241" s="242" t="s">
        <v>141</v>
      </c>
    </row>
    <row r="242" s="2" customFormat="1" ht="21.75" customHeight="1">
      <c r="A242" s="40"/>
      <c r="B242" s="41"/>
      <c r="C242" s="214" t="s">
        <v>408</v>
      </c>
      <c r="D242" s="214" t="s">
        <v>143</v>
      </c>
      <c r="E242" s="215" t="s">
        <v>808</v>
      </c>
      <c r="F242" s="216" t="s">
        <v>809</v>
      </c>
      <c r="G242" s="217" t="s">
        <v>176</v>
      </c>
      <c r="H242" s="218">
        <v>13</v>
      </c>
      <c r="I242" s="219"/>
      <c r="J242" s="220">
        <f>ROUND(I242*H242,2)</f>
        <v>0</v>
      </c>
      <c r="K242" s="216" t="s">
        <v>147</v>
      </c>
      <c r="L242" s="46"/>
      <c r="M242" s="221" t="s">
        <v>19</v>
      </c>
      <c r="N242" s="222" t="s">
        <v>42</v>
      </c>
      <c r="O242" s="86"/>
      <c r="P242" s="223">
        <f>O242*H242</f>
        <v>0</v>
      </c>
      <c r="Q242" s="223">
        <v>0.00064999999999999997</v>
      </c>
      <c r="R242" s="223">
        <f>Q242*H242</f>
        <v>0.0084499999999999992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148</v>
      </c>
      <c r="AT242" s="225" t="s">
        <v>143</v>
      </c>
      <c r="AU242" s="225" t="s">
        <v>80</v>
      </c>
      <c r="AY242" s="19" t="s">
        <v>141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78</v>
      </c>
      <c r="BK242" s="226">
        <f>ROUND(I242*H242,2)</f>
        <v>0</v>
      </c>
      <c r="BL242" s="19" t="s">
        <v>148</v>
      </c>
      <c r="BM242" s="225" t="s">
        <v>810</v>
      </c>
    </row>
    <row r="243" s="2" customFormat="1">
      <c r="A243" s="40"/>
      <c r="B243" s="41"/>
      <c r="C243" s="42"/>
      <c r="D243" s="227" t="s">
        <v>150</v>
      </c>
      <c r="E243" s="42"/>
      <c r="F243" s="228" t="s">
        <v>809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150</v>
      </c>
      <c r="AU243" s="19" t="s">
        <v>80</v>
      </c>
    </row>
    <row r="244" s="13" customFormat="1">
      <c r="A244" s="13"/>
      <c r="B244" s="232"/>
      <c r="C244" s="233"/>
      <c r="D244" s="227" t="s">
        <v>151</v>
      </c>
      <c r="E244" s="234" t="s">
        <v>19</v>
      </c>
      <c r="F244" s="235" t="s">
        <v>811</v>
      </c>
      <c r="G244" s="233"/>
      <c r="H244" s="236">
        <v>13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151</v>
      </c>
      <c r="AU244" s="242" t="s">
        <v>80</v>
      </c>
      <c r="AV244" s="13" t="s">
        <v>80</v>
      </c>
      <c r="AW244" s="13" t="s">
        <v>32</v>
      </c>
      <c r="AX244" s="13" t="s">
        <v>78</v>
      </c>
      <c r="AY244" s="242" t="s">
        <v>141</v>
      </c>
    </row>
    <row r="245" s="2" customFormat="1" ht="21.75" customHeight="1">
      <c r="A245" s="40"/>
      <c r="B245" s="41"/>
      <c r="C245" s="214" t="s">
        <v>415</v>
      </c>
      <c r="D245" s="214" t="s">
        <v>143</v>
      </c>
      <c r="E245" s="215" t="s">
        <v>812</v>
      </c>
      <c r="F245" s="216" t="s">
        <v>813</v>
      </c>
      <c r="G245" s="217" t="s">
        <v>176</v>
      </c>
      <c r="H245" s="218">
        <v>39.450000000000003</v>
      </c>
      <c r="I245" s="219"/>
      <c r="J245" s="220">
        <f>ROUND(I245*H245,2)</f>
        <v>0</v>
      </c>
      <c r="K245" s="216" t="s">
        <v>147</v>
      </c>
      <c r="L245" s="46"/>
      <c r="M245" s="221" t="s">
        <v>19</v>
      </c>
      <c r="N245" s="222" t="s">
        <v>42</v>
      </c>
      <c r="O245" s="86"/>
      <c r="P245" s="223">
        <f>O245*H245</f>
        <v>0</v>
      </c>
      <c r="Q245" s="223">
        <v>0.00038000000000000002</v>
      </c>
      <c r="R245" s="223">
        <f>Q245*H245</f>
        <v>0.014991000000000003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148</v>
      </c>
      <c r="AT245" s="225" t="s">
        <v>143</v>
      </c>
      <c r="AU245" s="225" t="s">
        <v>80</v>
      </c>
      <c r="AY245" s="19" t="s">
        <v>141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78</v>
      </c>
      <c r="BK245" s="226">
        <f>ROUND(I245*H245,2)</f>
        <v>0</v>
      </c>
      <c r="BL245" s="19" t="s">
        <v>148</v>
      </c>
      <c r="BM245" s="225" t="s">
        <v>814</v>
      </c>
    </row>
    <row r="246" s="2" customFormat="1">
      <c r="A246" s="40"/>
      <c r="B246" s="41"/>
      <c r="C246" s="42"/>
      <c r="D246" s="227" t="s">
        <v>150</v>
      </c>
      <c r="E246" s="42"/>
      <c r="F246" s="228" t="s">
        <v>813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150</v>
      </c>
      <c r="AU246" s="19" t="s">
        <v>80</v>
      </c>
    </row>
    <row r="247" s="13" customFormat="1">
      <c r="A247" s="13"/>
      <c r="B247" s="232"/>
      <c r="C247" s="233"/>
      <c r="D247" s="227" t="s">
        <v>151</v>
      </c>
      <c r="E247" s="234" t="s">
        <v>19</v>
      </c>
      <c r="F247" s="235" t="s">
        <v>815</v>
      </c>
      <c r="G247" s="233"/>
      <c r="H247" s="236">
        <v>39.450000000000003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151</v>
      </c>
      <c r="AU247" s="242" t="s">
        <v>80</v>
      </c>
      <c r="AV247" s="13" t="s">
        <v>80</v>
      </c>
      <c r="AW247" s="13" t="s">
        <v>32</v>
      </c>
      <c r="AX247" s="13" t="s">
        <v>78</v>
      </c>
      <c r="AY247" s="242" t="s">
        <v>141</v>
      </c>
    </row>
    <row r="248" s="2" customFormat="1" ht="21.75" customHeight="1">
      <c r="A248" s="40"/>
      <c r="B248" s="41"/>
      <c r="C248" s="214" t="s">
        <v>422</v>
      </c>
      <c r="D248" s="214" t="s">
        <v>143</v>
      </c>
      <c r="E248" s="215" t="s">
        <v>347</v>
      </c>
      <c r="F248" s="216" t="s">
        <v>350</v>
      </c>
      <c r="G248" s="217" t="s">
        <v>146</v>
      </c>
      <c r="H248" s="218">
        <v>10</v>
      </c>
      <c r="I248" s="219"/>
      <c r="J248" s="220">
        <f>ROUND(I248*H248,2)</f>
        <v>0</v>
      </c>
      <c r="K248" s="216" t="s">
        <v>147</v>
      </c>
      <c r="L248" s="46"/>
      <c r="M248" s="221" t="s">
        <v>19</v>
      </c>
      <c r="N248" s="222" t="s">
        <v>42</v>
      </c>
      <c r="O248" s="86"/>
      <c r="P248" s="223">
        <f>O248*H248</f>
        <v>0</v>
      </c>
      <c r="Q248" s="223">
        <v>0.0025999999999999999</v>
      </c>
      <c r="R248" s="223">
        <f>Q248*H248</f>
        <v>0.025999999999999999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148</v>
      </c>
      <c r="AT248" s="225" t="s">
        <v>143</v>
      </c>
      <c r="AU248" s="225" t="s">
        <v>80</v>
      </c>
      <c r="AY248" s="19" t="s">
        <v>141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78</v>
      </c>
      <c r="BK248" s="226">
        <f>ROUND(I248*H248,2)</f>
        <v>0</v>
      </c>
      <c r="BL248" s="19" t="s">
        <v>148</v>
      </c>
      <c r="BM248" s="225" t="s">
        <v>816</v>
      </c>
    </row>
    <row r="249" s="2" customFormat="1">
      <c r="A249" s="40"/>
      <c r="B249" s="41"/>
      <c r="C249" s="42"/>
      <c r="D249" s="227" t="s">
        <v>150</v>
      </c>
      <c r="E249" s="42"/>
      <c r="F249" s="228" t="s">
        <v>350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150</v>
      </c>
      <c r="AU249" s="19" t="s">
        <v>80</v>
      </c>
    </row>
    <row r="250" s="13" customFormat="1">
      <c r="A250" s="13"/>
      <c r="B250" s="232"/>
      <c r="C250" s="233"/>
      <c r="D250" s="227" t="s">
        <v>151</v>
      </c>
      <c r="E250" s="234" t="s">
        <v>19</v>
      </c>
      <c r="F250" s="235" t="s">
        <v>817</v>
      </c>
      <c r="G250" s="233"/>
      <c r="H250" s="236">
        <v>10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151</v>
      </c>
      <c r="AU250" s="242" t="s">
        <v>80</v>
      </c>
      <c r="AV250" s="13" t="s">
        <v>80</v>
      </c>
      <c r="AW250" s="13" t="s">
        <v>32</v>
      </c>
      <c r="AX250" s="13" t="s">
        <v>78</v>
      </c>
      <c r="AY250" s="242" t="s">
        <v>141</v>
      </c>
    </row>
    <row r="251" s="2" customFormat="1">
      <c r="A251" s="40"/>
      <c r="B251" s="41"/>
      <c r="C251" s="214" t="s">
        <v>429</v>
      </c>
      <c r="D251" s="214" t="s">
        <v>143</v>
      </c>
      <c r="E251" s="215" t="s">
        <v>818</v>
      </c>
      <c r="F251" s="216" t="s">
        <v>819</v>
      </c>
      <c r="G251" s="217" t="s">
        <v>176</v>
      </c>
      <c r="H251" s="218">
        <v>63.119999999999997</v>
      </c>
      <c r="I251" s="219"/>
      <c r="J251" s="220">
        <f>ROUND(I251*H251,2)</f>
        <v>0</v>
      </c>
      <c r="K251" s="216" t="s">
        <v>147</v>
      </c>
      <c r="L251" s="46"/>
      <c r="M251" s="221" t="s">
        <v>19</v>
      </c>
      <c r="N251" s="222" t="s">
        <v>42</v>
      </c>
      <c r="O251" s="86"/>
      <c r="P251" s="223">
        <f>O251*H251</f>
        <v>0</v>
      </c>
      <c r="Q251" s="223">
        <v>0.080879999999999994</v>
      </c>
      <c r="R251" s="223">
        <f>Q251*H251</f>
        <v>5.1051455999999993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148</v>
      </c>
      <c r="AT251" s="225" t="s">
        <v>143</v>
      </c>
      <c r="AU251" s="225" t="s">
        <v>80</v>
      </c>
      <c r="AY251" s="19" t="s">
        <v>141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78</v>
      </c>
      <c r="BK251" s="226">
        <f>ROUND(I251*H251,2)</f>
        <v>0</v>
      </c>
      <c r="BL251" s="19" t="s">
        <v>148</v>
      </c>
      <c r="BM251" s="225" t="s">
        <v>820</v>
      </c>
    </row>
    <row r="252" s="2" customFormat="1">
      <c r="A252" s="40"/>
      <c r="B252" s="41"/>
      <c r="C252" s="42"/>
      <c r="D252" s="227" t="s">
        <v>150</v>
      </c>
      <c r="E252" s="42"/>
      <c r="F252" s="228" t="s">
        <v>819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150</v>
      </c>
      <c r="AU252" s="19" t="s">
        <v>80</v>
      </c>
    </row>
    <row r="253" s="13" customFormat="1">
      <c r="A253" s="13"/>
      <c r="B253" s="232"/>
      <c r="C253" s="233"/>
      <c r="D253" s="227" t="s">
        <v>151</v>
      </c>
      <c r="E253" s="234" t="s">
        <v>19</v>
      </c>
      <c r="F253" s="235" t="s">
        <v>821</v>
      </c>
      <c r="G253" s="233"/>
      <c r="H253" s="236">
        <v>63.119999999999997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151</v>
      </c>
      <c r="AU253" s="242" t="s">
        <v>80</v>
      </c>
      <c r="AV253" s="13" t="s">
        <v>80</v>
      </c>
      <c r="AW253" s="13" t="s">
        <v>32</v>
      </c>
      <c r="AX253" s="13" t="s">
        <v>78</v>
      </c>
      <c r="AY253" s="242" t="s">
        <v>141</v>
      </c>
    </row>
    <row r="254" s="2" customFormat="1" ht="16.5" customHeight="1">
      <c r="A254" s="40"/>
      <c r="B254" s="41"/>
      <c r="C254" s="266" t="s">
        <v>452</v>
      </c>
      <c r="D254" s="266" t="s">
        <v>277</v>
      </c>
      <c r="E254" s="267" t="s">
        <v>822</v>
      </c>
      <c r="F254" s="268" t="s">
        <v>823</v>
      </c>
      <c r="G254" s="269" t="s">
        <v>176</v>
      </c>
      <c r="H254" s="270">
        <v>64.382000000000005</v>
      </c>
      <c r="I254" s="271"/>
      <c r="J254" s="272">
        <f>ROUND(I254*H254,2)</f>
        <v>0</v>
      </c>
      <c r="K254" s="268" t="s">
        <v>147</v>
      </c>
      <c r="L254" s="273"/>
      <c r="M254" s="274" t="s">
        <v>19</v>
      </c>
      <c r="N254" s="275" t="s">
        <v>42</v>
      </c>
      <c r="O254" s="86"/>
      <c r="P254" s="223">
        <f>O254*H254</f>
        <v>0</v>
      </c>
      <c r="Q254" s="223">
        <v>0.056000000000000001</v>
      </c>
      <c r="R254" s="223">
        <f>Q254*H254</f>
        <v>3.6053920000000002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198</v>
      </c>
      <c r="AT254" s="225" t="s">
        <v>277</v>
      </c>
      <c r="AU254" s="225" t="s">
        <v>80</v>
      </c>
      <c r="AY254" s="19" t="s">
        <v>141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78</v>
      </c>
      <c r="BK254" s="226">
        <f>ROUND(I254*H254,2)</f>
        <v>0</v>
      </c>
      <c r="BL254" s="19" t="s">
        <v>148</v>
      </c>
      <c r="BM254" s="225" t="s">
        <v>824</v>
      </c>
    </row>
    <row r="255" s="2" customFormat="1">
      <c r="A255" s="40"/>
      <c r="B255" s="41"/>
      <c r="C255" s="42"/>
      <c r="D255" s="227" t="s">
        <v>150</v>
      </c>
      <c r="E255" s="42"/>
      <c r="F255" s="228" t="s">
        <v>823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150</v>
      </c>
      <c r="AU255" s="19" t="s">
        <v>80</v>
      </c>
    </row>
    <row r="256" s="13" customFormat="1">
      <c r="A256" s="13"/>
      <c r="B256" s="232"/>
      <c r="C256" s="233"/>
      <c r="D256" s="227" t="s">
        <v>151</v>
      </c>
      <c r="E256" s="234" t="s">
        <v>19</v>
      </c>
      <c r="F256" s="235" t="s">
        <v>825</v>
      </c>
      <c r="G256" s="233"/>
      <c r="H256" s="236">
        <v>64.382000000000005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151</v>
      </c>
      <c r="AU256" s="242" t="s">
        <v>80</v>
      </c>
      <c r="AV256" s="13" t="s">
        <v>80</v>
      </c>
      <c r="AW256" s="13" t="s">
        <v>32</v>
      </c>
      <c r="AX256" s="13" t="s">
        <v>78</v>
      </c>
      <c r="AY256" s="242" t="s">
        <v>141</v>
      </c>
    </row>
    <row r="257" s="2" customFormat="1">
      <c r="A257" s="40"/>
      <c r="B257" s="41"/>
      <c r="C257" s="214" t="s">
        <v>459</v>
      </c>
      <c r="D257" s="214" t="s">
        <v>143</v>
      </c>
      <c r="E257" s="215" t="s">
        <v>826</v>
      </c>
      <c r="F257" s="216" t="s">
        <v>827</v>
      </c>
      <c r="G257" s="217" t="s">
        <v>176</v>
      </c>
      <c r="H257" s="218">
        <v>107.75</v>
      </c>
      <c r="I257" s="219"/>
      <c r="J257" s="220">
        <f>ROUND(I257*H257,2)</f>
        <v>0</v>
      </c>
      <c r="K257" s="216" t="s">
        <v>147</v>
      </c>
      <c r="L257" s="46"/>
      <c r="M257" s="221" t="s">
        <v>19</v>
      </c>
      <c r="N257" s="222" t="s">
        <v>42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148</v>
      </c>
      <c r="AT257" s="225" t="s">
        <v>143</v>
      </c>
      <c r="AU257" s="225" t="s">
        <v>80</v>
      </c>
      <c r="AY257" s="19" t="s">
        <v>141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78</v>
      </c>
      <c r="BK257" s="226">
        <f>ROUND(I257*H257,2)</f>
        <v>0</v>
      </c>
      <c r="BL257" s="19" t="s">
        <v>148</v>
      </c>
      <c r="BM257" s="225" t="s">
        <v>828</v>
      </c>
    </row>
    <row r="258" s="2" customFormat="1">
      <c r="A258" s="40"/>
      <c r="B258" s="41"/>
      <c r="C258" s="42"/>
      <c r="D258" s="227" t="s">
        <v>150</v>
      </c>
      <c r="E258" s="42"/>
      <c r="F258" s="228" t="s">
        <v>827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150</v>
      </c>
      <c r="AU258" s="19" t="s">
        <v>80</v>
      </c>
    </row>
    <row r="259" s="13" customFormat="1">
      <c r="A259" s="13"/>
      <c r="B259" s="232"/>
      <c r="C259" s="233"/>
      <c r="D259" s="227" t="s">
        <v>151</v>
      </c>
      <c r="E259" s="234" t="s">
        <v>19</v>
      </c>
      <c r="F259" s="235" t="s">
        <v>807</v>
      </c>
      <c r="G259" s="233"/>
      <c r="H259" s="236">
        <v>55.299999999999997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151</v>
      </c>
      <c r="AU259" s="242" t="s">
        <v>80</v>
      </c>
      <c r="AV259" s="13" t="s">
        <v>80</v>
      </c>
      <c r="AW259" s="13" t="s">
        <v>32</v>
      </c>
      <c r="AX259" s="13" t="s">
        <v>71</v>
      </c>
      <c r="AY259" s="242" t="s">
        <v>141</v>
      </c>
    </row>
    <row r="260" s="13" customFormat="1">
      <c r="A260" s="13"/>
      <c r="B260" s="232"/>
      <c r="C260" s="233"/>
      <c r="D260" s="227" t="s">
        <v>151</v>
      </c>
      <c r="E260" s="234" t="s">
        <v>19</v>
      </c>
      <c r="F260" s="235" t="s">
        <v>815</v>
      </c>
      <c r="G260" s="233"/>
      <c r="H260" s="236">
        <v>39.450000000000003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151</v>
      </c>
      <c r="AU260" s="242" t="s">
        <v>80</v>
      </c>
      <c r="AV260" s="13" t="s">
        <v>80</v>
      </c>
      <c r="AW260" s="13" t="s">
        <v>32</v>
      </c>
      <c r="AX260" s="13" t="s">
        <v>71</v>
      </c>
      <c r="AY260" s="242" t="s">
        <v>141</v>
      </c>
    </row>
    <row r="261" s="13" customFormat="1">
      <c r="A261" s="13"/>
      <c r="B261" s="232"/>
      <c r="C261" s="233"/>
      <c r="D261" s="227" t="s">
        <v>151</v>
      </c>
      <c r="E261" s="234" t="s">
        <v>19</v>
      </c>
      <c r="F261" s="235" t="s">
        <v>829</v>
      </c>
      <c r="G261" s="233"/>
      <c r="H261" s="236">
        <v>13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151</v>
      </c>
      <c r="AU261" s="242" t="s">
        <v>80</v>
      </c>
      <c r="AV261" s="13" t="s">
        <v>80</v>
      </c>
      <c r="AW261" s="13" t="s">
        <v>32</v>
      </c>
      <c r="AX261" s="13" t="s">
        <v>71</v>
      </c>
      <c r="AY261" s="242" t="s">
        <v>141</v>
      </c>
    </row>
    <row r="262" s="14" customFormat="1">
      <c r="A262" s="14"/>
      <c r="B262" s="243"/>
      <c r="C262" s="244"/>
      <c r="D262" s="227" t="s">
        <v>151</v>
      </c>
      <c r="E262" s="245" t="s">
        <v>19</v>
      </c>
      <c r="F262" s="246" t="s">
        <v>155</v>
      </c>
      <c r="G262" s="244"/>
      <c r="H262" s="247">
        <v>107.75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151</v>
      </c>
      <c r="AU262" s="253" t="s">
        <v>80</v>
      </c>
      <c r="AV262" s="14" t="s">
        <v>148</v>
      </c>
      <c r="AW262" s="14" t="s">
        <v>32</v>
      </c>
      <c r="AX262" s="14" t="s">
        <v>78</v>
      </c>
      <c r="AY262" s="253" t="s">
        <v>141</v>
      </c>
    </row>
    <row r="263" s="2" customFormat="1">
      <c r="A263" s="40"/>
      <c r="B263" s="41"/>
      <c r="C263" s="214" t="s">
        <v>464</v>
      </c>
      <c r="D263" s="214" t="s">
        <v>143</v>
      </c>
      <c r="E263" s="215" t="s">
        <v>354</v>
      </c>
      <c r="F263" s="216" t="s">
        <v>357</v>
      </c>
      <c r="G263" s="217" t="s">
        <v>146</v>
      </c>
      <c r="H263" s="218">
        <v>10</v>
      </c>
      <c r="I263" s="219"/>
      <c r="J263" s="220">
        <f>ROUND(I263*H263,2)</f>
        <v>0</v>
      </c>
      <c r="K263" s="216" t="s">
        <v>147</v>
      </c>
      <c r="L263" s="46"/>
      <c r="M263" s="221" t="s">
        <v>19</v>
      </c>
      <c r="N263" s="222" t="s">
        <v>42</v>
      </c>
      <c r="O263" s="86"/>
      <c r="P263" s="223">
        <f>O263*H263</f>
        <v>0</v>
      </c>
      <c r="Q263" s="223">
        <v>1.0000000000000001E-05</v>
      </c>
      <c r="R263" s="223">
        <f>Q263*H263</f>
        <v>0.00010000000000000001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148</v>
      </c>
      <c r="AT263" s="225" t="s">
        <v>143</v>
      </c>
      <c r="AU263" s="225" t="s">
        <v>80</v>
      </c>
      <c r="AY263" s="19" t="s">
        <v>141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78</v>
      </c>
      <c r="BK263" s="226">
        <f>ROUND(I263*H263,2)</f>
        <v>0</v>
      </c>
      <c r="BL263" s="19" t="s">
        <v>148</v>
      </c>
      <c r="BM263" s="225" t="s">
        <v>830</v>
      </c>
    </row>
    <row r="264" s="2" customFormat="1">
      <c r="A264" s="40"/>
      <c r="B264" s="41"/>
      <c r="C264" s="42"/>
      <c r="D264" s="227" t="s">
        <v>150</v>
      </c>
      <c r="E264" s="42"/>
      <c r="F264" s="228" t="s">
        <v>357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150</v>
      </c>
      <c r="AU264" s="19" t="s">
        <v>80</v>
      </c>
    </row>
    <row r="265" s="13" customFormat="1">
      <c r="A265" s="13"/>
      <c r="B265" s="232"/>
      <c r="C265" s="233"/>
      <c r="D265" s="227" t="s">
        <v>151</v>
      </c>
      <c r="E265" s="234" t="s">
        <v>19</v>
      </c>
      <c r="F265" s="235" t="s">
        <v>817</v>
      </c>
      <c r="G265" s="233"/>
      <c r="H265" s="236">
        <v>10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151</v>
      </c>
      <c r="AU265" s="242" t="s">
        <v>80</v>
      </c>
      <c r="AV265" s="13" t="s">
        <v>80</v>
      </c>
      <c r="AW265" s="13" t="s">
        <v>32</v>
      </c>
      <c r="AX265" s="13" t="s">
        <v>78</v>
      </c>
      <c r="AY265" s="242" t="s">
        <v>141</v>
      </c>
    </row>
    <row r="266" s="2" customFormat="1">
      <c r="A266" s="40"/>
      <c r="B266" s="41"/>
      <c r="C266" s="214" t="s">
        <v>468</v>
      </c>
      <c r="D266" s="214" t="s">
        <v>143</v>
      </c>
      <c r="E266" s="215" t="s">
        <v>360</v>
      </c>
      <c r="F266" s="216" t="s">
        <v>361</v>
      </c>
      <c r="G266" s="217" t="s">
        <v>176</v>
      </c>
      <c r="H266" s="218">
        <v>20.280000000000001</v>
      </c>
      <c r="I266" s="219"/>
      <c r="J266" s="220">
        <f>ROUND(I266*H266,2)</f>
        <v>0</v>
      </c>
      <c r="K266" s="216" t="s">
        <v>147</v>
      </c>
      <c r="L266" s="46"/>
      <c r="M266" s="221" t="s">
        <v>19</v>
      </c>
      <c r="N266" s="222" t="s">
        <v>42</v>
      </c>
      <c r="O266" s="86"/>
      <c r="P266" s="223">
        <f>O266*H266</f>
        <v>0</v>
      </c>
      <c r="Q266" s="223">
        <v>0.15540000000000001</v>
      </c>
      <c r="R266" s="223">
        <f>Q266*H266</f>
        <v>3.1515120000000003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148</v>
      </c>
      <c r="AT266" s="225" t="s">
        <v>143</v>
      </c>
      <c r="AU266" s="225" t="s">
        <v>80</v>
      </c>
      <c r="AY266" s="19" t="s">
        <v>141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78</v>
      </c>
      <c r="BK266" s="226">
        <f>ROUND(I266*H266,2)</f>
        <v>0</v>
      </c>
      <c r="BL266" s="19" t="s">
        <v>148</v>
      </c>
      <c r="BM266" s="225" t="s">
        <v>831</v>
      </c>
    </row>
    <row r="267" s="2" customFormat="1">
      <c r="A267" s="40"/>
      <c r="B267" s="41"/>
      <c r="C267" s="42"/>
      <c r="D267" s="227" t="s">
        <v>150</v>
      </c>
      <c r="E267" s="42"/>
      <c r="F267" s="228" t="s">
        <v>361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150</v>
      </c>
      <c r="AU267" s="19" t="s">
        <v>80</v>
      </c>
    </row>
    <row r="268" s="13" customFormat="1">
      <c r="A268" s="13"/>
      <c r="B268" s="232"/>
      <c r="C268" s="233"/>
      <c r="D268" s="227" t="s">
        <v>151</v>
      </c>
      <c r="E268" s="234" t="s">
        <v>19</v>
      </c>
      <c r="F268" s="235" t="s">
        <v>832</v>
      </c>
      <c r="G268" s="233"/>
      <c r="H268" s="236">
        <v>20.280000000000001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151</v>
      </c>
      <c r="AU268" s="242" t="s">
        <v>80</v>
      </c>
      <c r="AV268" s="13" t="s">
        <v>80</v>
      </c>
      <c r="AW268" s="13" t="s">
        <v>32</v>
      </c>
      <c r="AX268" s="13" t="s">
        <v>78</v>
      </c>
      <c r="AY268" s="242" t="s">
        <v>141</v>
      </c>
    </row>
    <row r="269" s="2" customFormat="1" ht="16.5" customHeight="1">
      <c r="A269" s="40"/>
      <c r="B269" s="41"/>
      <c r="C269" s="266" t="s">
        <v>475</v>
      </c>
      <c r="D269" s="266" t="s">
        <v>277</v>
      </c>
      <c r="E269" s="267" t="s">
        <v>628</v>
      </c>
      <c r="F269" s="268" t="s">
        <v>629</v>
      </c>
      <c r="G269" s="269" t="s">
        <v>176</v>
      </c>
      <c r="H269" s="270">
        <v>20.686</v>
      </c>
      <c r="I269" s="271"/>
      <c r="J269" s="272">
        <f>ROUND(I269*H269,2)</f>
        <v>0</v>
      </c>
      <c r="K269" s="268" t="s">
        <v>147</v>
      </c>
      <c r="L269" s="273"/>
      <c r="M269" s="274" t="s">
        <v>19</v>
      </c>
      <c r="N269" s="275" t="s">
        <v>42</v>
      </c>
      <c r="O269" s="86"/>
      <c r="P269" s="223">
        <f>O269*H269</f>
        <v>0</v>
      </c>
      <c r="Q269" s="223">
        <v>0.080000000000000002</v>
      </c>
      <c r="R269" s="223">
        <f>Q269*H269</f>
        <v>1.6548800000000001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198</v>
      </c>
      <c r="AT269" s="225" t="s">
        <v>277</v>
      </c>
      <c r="AU269" s="225" t="s">
        <v>80</v>
      </c>
      <c r="AY269" s="19" t="s">
        <v>141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78</v>
      </c>
      <c r="BK269" s="226">
        <f>ROUND(I269*H269,2)</f>
        <v>0</v>
      </c>
      <c r="BL269" s="19" t="s">
        <v>148</v>
      </c>
      <c r="BM269" s="225" t="s">
        <v>833</v>
      </c>
    </row>
    <row r="270" s="2" customFormat="1">
      <c r="A270" s="40"/>
      <c r="B270" s="41"/>
      <c r="C270" s="42"/>
      <c r="D270" s="227" t="s">
        <v>150</v>
      </c>
      <c r="E270" s="42"/>
      <c r="F270" s="228" t="s">
        <v>629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150</v>
      </c>
      <c r="AU270" s="19" t="s">
        <v>80</v>
      </c>
    </row>
    <row r="271" s="13" customFormat="1">
      <c r="A271" s="13"/>
      <c r="B271" s="232"/>
      <c r="C271" s="233"/>
      <c r="D271" s="227" t="s">
        <v>151</v>
      </c>
      <c r="E271" s="234" t="s">
        <v>19</v>
      </c>
      <c r="F271" s="235" t="s">
        <v>834</v>
      </c>
      <c r="G271" s="233"/>
      <c r="H271" s="236">
        <v>20.686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151</v>
      </c>
      <c r="AU271" s="242" t="s">
        <v>80</v>
      </c>
      <c r="AV271" s="13" t="s">
        <v>80</v>
      </c>
      <c r="AW271" s="13" t="s">
        <v>32</v>
      </c>
      <c r="AX271" s="13" t="s">
        <v>78</v>
      </c>
      <c r="AY271" s="242" t="s">
        <v>141</v>
      </c>
    </row>
    <row r="272" s="2" customFormat="1" ht="16.5" customHeight="1">
      <c r="A272" s="40"/>
      <c r="B272" s="41"/>
      <c r="C272" s="214" t="s">
        <v>835</v>
      </c>
      <c r="D272" s="214" t="s">
        <v>143</v>
      </c>
      <c r="E272" s="215" t="s">
        <v>398</v>
      </c>
      <c r="F272" s="216" t="s">
        <v>399</v>
      </c>
      <c r="G272" s="217" t="s">
        <v>190</v>
      </c>
      <c r="H272" s="218">
        <v>3.399</v>
      </c>
      <c r="I272" s="219"/>
      <c r="J272" s="220">
        <f>ROUND(I272*H272,2)</f>
        <v>0</v>
      </c>
      <c r="K272" s="216" t="s">
        <v>147</v>
      </c>
      <c r="L272" s="46"/>
      <c r="M272" s="221" t="s">
        <v>19</v>
      </c>
      <c r="N272" s="222" t="s">
        <v>42</v>
      </c>
      <c r="O272" s="86"/>
      <c r="P272" s="223">
        <f>O272*H272</f>
        <v>0</v>
      </c>
      <c r="Q272" s="223">
        <v>2.2563399999999998</v>
      </c>
      <c r="R272" s="223">
        <f>Q272*H272</f>
        <v>7.6692996599999992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148</v>
      </c>
      <c r="AT272" s="225" t="s">
        <v>143</v>
      </c>
      <c r="AU272" s="225" t="s">
        <v>80</v>
      </c>
      <c r="AY272" s="19" t="s">
        <v>141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78</v>
      </c>
      <c r="BK272" s="226">
        <f>ROUND(I272*H272,2)</f>
        <v>0</v>
      </c>
      <c r="BL272" s="19" t="s">
        <v>148</v>
      </c>
      <c r="BM272" s="225" t="s">
        <v>836</v>
      </c>
    </row>
    <row r="273" s="2" customFormat="1">
      <c r="A273" s="40"/>
      <c r="B273" s="41"/>
      <c r="C273" s="42"/>
      <c r="D273" s="227" t="s">
        <v>150</v>
      </c>
      <c r="E273" s="42"/>
      <c r="F273" s="228" t="s">
        <v>399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150</v>
      </c>
      <c r="AU273" s="19" t="s">
        <v>80</v>
      </c>
    </row>
    <row r="274" s="13" customFormat="1">
      <c r="A274" s="13"/>
      <c r="B274" s="232"/>
      <c r="C274" s="233"/>
      <c r="D274" s="227" t="s">
        <v>151</v>
      </c>
      <c r="E274" s="234" t="s">
        <v>19</v>
      </c>
      <c r="F274" s="235" t="s">
        <v>837</v>
      </c>
      <c r="G274" s="233"/>
      <c r="H274" s="236">
        <v>3.044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151</v>
      </c>
      <c r="AU274" s="242" t="s">
        <v>80</v>
      </c>
      <c r="AV274" s="13" t="s">
        <v>80</v>
      </c>
      <c r="AW274" s="13" t="s">
        <v>32</v>
      </c>
      <c r="AX274" s="13" t="s">
        <v>71</v>
      </c>
      <c r="AY274" s="242" t="s">
        <v>141</v>
      </c>
    </row>
    <row r="275" s="13" customFormat="1">
      <c r="A275" s="13"/>
      <c r="B275" s="232"/>
      <c r="C275" s="233"/>
      <c r="D275" s="227" t="s">
        <v>151</v>
      </c>
      <c r="E275" s="234" t="s">
        <v>19</v>
      </c>
      <c r="F275" s="235" t="s">
        <v>838</v>
      </c>
      <c r="G275" s="233"/>
      <c r="H275" s="236">
        <v>0.35499999999999998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151</v>
      </c>
      <c r="AU275" s="242" t="s">
        <v>80</v>
      </c>
      <c r="AV275" s="13" t="s">
        <v>80</v>
      </c>
      <c r="AW275" s="13" t="s">
        <v>32</v>
      </c>
      <c r="AX275" s="13" t="s">
        <v>71</v>
      </c>
      <c r="AY275" s="242" t="s">
        <v>141</v>
      </c>
    </row>
    <row r="276" s="14" customFormat="1">
      <c r="A276" s="14"/>
      <c r="B276" s="243"/>
      <c r="C276" s="244"/>
      <c r="D276" s="227" t="s">
        <v>151</v>
      </c>
      <c r="E276" s="245" t="s">
        <v>19</v>
      </c>
      <c r="F276" s="246" t="s">
        <v>155</v>
      </c>
      <c r="G276" s="244"/>
      <c r="H276" s="247">
        <v>3.399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151</v>
      </c>
      <c r="AU276" s="253" t="s">
        <v>80</v>
      </c>
      <c r="AV276" s="14" t="s">
        <v>148</v>
      </c>
      <c r="AW276" s="14" t="s">
        <v>32</v>
      </c>
      <c r="AX276" s="14" t="s">
        <v>78</v>
      </c>
      <c r="AY276" s="253" t="s">
        <v>141</v>
      </c>
    </row>
    <row r="277" s="2" customFormat="1" ht="33" customHeight="1">
      <c r="A277" s="40"/>
      <c r="B277" s="41"/>
      <c r="C277" s="214" t="s">
        <v>839</v>
      </c>
      <c r="D277" s="214" t="s">
        <v>143</v>
      </c>
      <c r="E277" s="215" t="s">
        <v>409</v>
      </c>
      <c r="F277" s="216" t="s">
        <v>410</v>
      </c>
      <c r="G277" s="217" t="s">
        <v>176</v>
      </c>
      <c r="H277" s="218">
        <v>62.130000000000003</v>
      </c>
      <c r="I277" s="219"/>
      <c r="J277" s="220">
        <f>ROUND(I277*H277,2)</f>
        <v>0</v>
      </c>
      <c r="K277" s="216" t="s">
        <v>147</v>
      </c>
      <c r="L277" s="46"/>
      <c r="M277" s="221" t="s">
        <v>19</v>
      </c>
      <c r="N277" s="222" t="s">
        <v>42</v>
      </c>
      <c r="O277" s="86"/>
      <c r="P277" s="223">
        <f>O277*H277</f>
        <v>0</v>
      </c>
      <c r="Q277" s="223">
        <v>0.00060999999999999997</v>
      </c>
      <c r="R277" s="223">
        <f>Q277*H277</f>
        <v>0.037899299999999997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148</v>
      </c>
      <c r="AT277" s="225" t="s">
        <v>143</v>
      </c>
      <c r="AU277" s="225" t="s">
        <v>80</v>
      </c>
      <c r="AY277" s="19" t="s">
        <v>141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78</v>
      </c>
      <c r="BK277" s="226">
        <f>ROUND(I277*H277,2)</f>
        <v>0</v>
      </c>
      <c r="BL277" s="19" t="s">
        <v>148</v>
      </c>
      <c r="BM277" s="225" t="s">
        <v>840</v>
      </c>
    </row>
    <row r="278" s="2" customFormat="1">
      <c r="A278" s="40"/>
      <c r="B278" s="41"/>
      <c r="C278" s="42"/>
      <c r="D278" s="227" t="s">
        <v>150</v>
      </c>
      <c r="E278" s="42"/>
      <c r="F278" s="228" t="s">
        <v>410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150</v>
      </c>
      <c r="AU278" s="19" t="s">
        <v>80</v>
      </c>
    </row>
    <row r="279" s="13" customFormat="1">
      <c r="A279" s="13"/>
      <c r="B279" s="232"/>
      <c r="C279" s="233"/>
      <c r="D279" s="227" t="s">
        <v>151</v>
      </c>
      <c r="E279" s="234" t="s">
        <v>19</v>
      </c>
      <c r="F279" s="235" t="s">
        <v>841</v>
      </c>
      <c r="G279" s="233"/>
      <c r="H279" s="236">
        <v>62.130000000000003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151</v>
      </c>
      <c r="AU279" s="242" t="s">
        <v>80</v>
      </c>
      <c r="AV279" s="13" t="s">
        <v>80</v>
      </c>
      <c r="AW279" s="13" t="s">
        <v>32</v>
      </c>
      <c r="AX279" s="13" t="s">
        <v>78</v>
      </c>
      <c r="AY279" s="242" t="s">
        <v>141</v>
      </c>
    </row>
    <row r="280" s="2" customFormat="1" ht="16.5" customHeight="1">
      <c r="A280" s="40"/>
      <c r="B280" s="41"/>
      <c r="C280" s="214" t="s">
        <v>842</v>
      </c>
      <c r="D280" s="214" t="s">
        <v>143</v>
      </c>
      <c r="E280" s="215" t="s">
        <v>416</v>
      </c>
      <c r="F280" s="216" t="s">
        <v>417</v>
      </c>
      <c r="G280" s="217" t="s">
        <v>176</v>
      </c>
      <c r="H280" s="218">
        <v>62.399999999999999</v>
      </c>
      <c r="I280" s="219"/>
      <c r="J280" s="220">
        <f>ROUND(I280*H280,2)</f>
        <v>0</v>
      </c>
      <c r="K280" s="216" t="s">
        <v>147</v>
      </c>
      <c r="L280" s="46"/>
      <c r="M280" s="221" t="s">
        <v>19</v>
      </c>
      <c r="N280" s="222" t="s">
        <v>42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148</v>
      </c>
      <c r="AT280" s="225" t="s">
        <v>143</v>
      </c>
      <c r="AU280" s="225" t="s">
        <v>80</v>
      </c>
      <c r="AY280" s="19" t="s">
        <v>141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78</v>
      </c>
      <c r="BK280" s="226">
        <f>ROUND(I280*H280,2)</f>
        <v>0</v>
      </c>
      <c r="BL280" s="19" t="s">
        <v>148</v>
      </c>
      <c r="BM280" s="225" t="s">
        <v>843</v>
      </c>
    </row>
    <row r="281" s="2" customFormat="1">
      <c r="A281" s="40"/>
      <c r="B281" s="41"/>
      <c r="C281" s="42"/>
      <c r="D281" s="227" t="s">
        <v>150</v>
      </c>
      <c r="E281" s="42"/>
      <c r="F281" s="228" t="s">
        <v>417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150</v>
      </c>
      <c r="AU281" s="19" t="s">
        <v>80</v>
      </c>
    </row>
    <row r="282" s="13" customFormat="1">
      <c r="A282" s="13"/>
      <c r="B282" s="232"/>
      <c r="C282" s="233"/>
      <c r="D282" s="227" t="s">
        <v>151</v>
      </c>
      <c r="E282" s="234" t="s">
        <v>19</v>
      </c>
      <c r="F282" s="235" t="s">
        <v>844</v>
      </c>
      <c r="G282" s="233"/>
      <c r="H282" s="236">
        <v>62.399999999999999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151</v>
      </c>
      <c r="AU282" s="242" t="s">
        <v>80</v>
      </c>
      <c r="AV282" s="13" t="s">
        <v>80</v>
      </c>
      <c r="AW282" s="13" t="s">
        <v>32</v>
      </c>
      <c r="AX282" s="13" t="s">
        <v>78</v>
      </c>
      <c r="AY282" s="242" t="s">
        <v>141</v>
      </c>
    </row>
    <row r="283" s="2" customFormat="1" ht="16.5" customHeight="1">
      <c r="A283" s="40"/>
      <c r="B283" s="41"/>
      <c r="C283" s="214" t="s">
        <v>845</v>
      </c>
      <c r="D283" s="214" t="s">
        <v>143</v>
      </c>
      <c r="E283" s="215" t="s">
        <v>846</v>
      </c>
      <c r="F283" s="216" t="s">
        <v>847</v>
      </c>
      <c r="G283" s="217" t="s">
        <v>242</v>
      </c>
      <c r="H283" s="218">
        <v>1</v>
      </c>
      <c r="I283" s="219"/>
      <c r="J283" s="220">
        <f>ROUND(I283*H283,2)</f>
        <v>0</v>
      </c>
      <c r="K283" s="216" t="s">
        <v>147</v>
      </c>
      <c r="L283" s="46"/>
      <c r="M283" s="221" t="s">
        <v>19</v>
      </c>
      <c r="N283" s="222" t="s">
        <v>42</v>
      </c>
      <c r="O283" s="86"/>
      <c r="P283" s="223">
        <f>O283*H283</f>
        <v>0</v>
      </c>
      <c r="Q283" s="223">
        <v>0.072870000000000004</v>
      </c>
      <c r="R283" s="223">
        <f>Q283*H283</f>
        <v>0.072870000000000004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148</v>
      </c>
      <c r="AT283" s="225" t="s">
        <v>143</v>
      </c>
      <c r="AU283" s="225" t="s">
        <v>80</v>
      </c>
      <c r="AY283" s="19" t="s">
        <v>141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78</v>
      </c>
      <c r="BK283" s="226">
        <f>ROUND(I283*H283,2)</f>
        <v>0</v>
      </c>
      <c r="BL283" s="19" t="s">
        <v>148</v>
      </c>
      <c r="BM283" s="225" t="s">
        <v>848</v>
      </c>
    </row>
    <row r="284" s="2" customFormat="1">
      <c r="A284" s="40"/>
      <c r="B284" s="41"/>
      <c r="C284" s="42"/>
      <c r="D284" s="227" t="s">
        <v>150</v>
      </c>
      <c r="E284" s="42"/>
      <c r="F284" s="228" t="s">
        <v>847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150</v>
      </c>
      <c r="AU284" s="19" t="s">
        <v>80</v>
      </c>
    </row>
    <row r="285" s="13" customFormat="1">
      <c r="A285" s="13"/>
      <c r="B285" s="232"/>
      <c r="C285" s="233"/>
      <c r="D285" s="227" t="s">
        <v>151</v>
      </c>
      <c r="E285" s="234" t="s">
        <v>19</v>
      </c>
      <c r="F285" s="235" t="s">
        <v>849</v>
      </c>
      <c r="G285" s="233"/>
      <c r="H285" s="236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151</v>
      </c>
      <c r="AU285" s="242" t="s">
        <v>80</v>
      </c>
      <c r="AV285" s="13" t="s">
        <v>80</v>
      </c>
      <c r="AW285" s="13" t="s">
        <v>32</v>
      </c>
      <c r="AX285" s="13" t="s">
        <v>78</v>
      </c>
      <c r="AY285" s="242" t="s">
        <v>141</v>
      </c>
    </row>
    <row r="286" s="2" customFormat="1" ht="16.5" customHeight="1">
      <c r="A286" s="40"/>
      <c r="B286" s="41"/>
      <c r="C286" s="266" t="s">
        <v>850</v>
      </c>
      <c r="D286" s="266" t="s">
        <v>277</v>
      </c>
      <c r="E286" s="267" t="s">
        <v>851</v>
      </c>
      <c r="F286" s="268" t="s">
        <v>852</v>
      </c>
      <c r="G286" s="269" t="s">
        <v>242</v>
      </c>
      <c r="H286" s="270">
        <v>1</v>
      </c>
      <c r="I286" s="271"/>
      <c r="J286" s="272">
        <f>ROUND(I286*H286,2)</f>
        <v>0</v>
      </c>
      <c r="K286" s="268" t="s">
        <v>147</v>
      </c>
      <c r="L286" s="273"/>
      <c r="M286" s="274" t="s">
        <v>19</v>
      </c>
      <c r="N286" s="275" t="s">
        <v>42</v>
      </c>
      <c r="O286" s="86"/>
      <c r="P286" s="223">
        <f>O286*H286</f>
        <v>0</v>
      </c>
      <c r="Q286" s="223">
        <v>0.0060000000000000001</v>
      </c>
      <c r="R286" s="223">
        <f>Q286*H286</f>
        <v>0.0060000000000000001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198</v>
      </c>
      <c r="AT286" s="225" t="s">
        <v>277</v>
      </c>
      <c r="AU286" s="225" t="s">
        <v>80</v>
      </c>
      <c r="AY286" s="19" t="s">
        <v>141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78</v>
      </c>
      <c r="BK286" s="226">
        <f>ROUND(I286*H286,2)</f>
        <v>0</v>
      </c>
      <c r="BL286" s="19" t="s">
        <v>148</v>
      </c>
      <c r="BM286" s="225" t="s">
        <v>853</v>
      </c>
    </row>
    <row r="287" s="2" customFormat="1">
      <c r="A287" s="40"/>
      <c r="B287" s="41"/>
      <c r="C287" s="42"/>
      <c r="D287" s="227" t="s">
        <v>150</v>
      </c>
      <c r="E287" s="42"/>
      <c r="F287" s="228" t="s">
        <v>852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150</v>
      </c>
      <c r="AU287" s="19" t="s">
        <v>80</v>
      </c>
    </row>
    <row r="288" s="13" customFormat="1">
      <c r="A288" s="13"/>
      <c r="B288" s="232"/>
      <c r="C288" s="233"/>
      <c r="D288" s="227" t="s">
        <v>151</v>
      </c>
      <c r="E288" s="234" t="s">
        <v>19</v>
      </c>
      <c r="F288" s="235" t="s">
        <v>854</v>
      </c>
      <c r="G288" s="233"/>
      <c r="H288" s="236">
        <v>1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151</v>
      </c>
      <c r="AU288" s="242" t="s">
        <v>80</v>
      </c>
      <c r="AV288" s="13" t="s">
        <v>80</v>
      </c>
      <c r="AW288" s="13" t="s">
        <v>32</v>
      </c>
      <c r="AX288" s="13" t="s">
        <v>78</v>
      </c>
      <c r="AY288" s="242" t="s">
        <v>141</v>
      </c>
    </row>
    <row r="289" s="2" customFormat="1" ht="33" customHeight="1">
      <c r="A289" s="40"/>
      <c r="B289" s="41"/>
      <c r="C289" s="214" t="s">
        <v>855</v>
      </c>
      <c r="D289" s="214" t="s">
        <v>143</v>
      </c>
      <c r="E289" s="215" t="s">
        <v>856</v>
      </c>
      <c r="F289" s="216" t="s">
        <v>857</v>
      </c>
      <c r="G289" s="217" t="s">
        <v>146</v>
      </c>
      <c r="H289" s="218">
        <v>59.979999999999997</v>
      </c>
      <c r="I289" s="219"/>
      <c r="J289" s="220">
        <f>ROUND(I289*H289,2)</f>
        <v>0</v>
      </c>
      <c r="K289" s="216" t="s">
        <v>147</v>
      </c>
      <c r="L289" s="46"/>
      <c r="M289" s="221" t="s">
        <v>19</v>
      </c>
      <c r="N289" s="222" t="s">
        <v>42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0.02</v>
      </c>
      <c r="T289" s="224">
        <f>S289*H289</f>
        <v>1.1996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148</v>
      </c>
      <c r="AT289" s="225" t="s">
        <v>143</v>
      </c>
      <c r="AU289" s="225" t="s">
        <v>80</v>
      </c>
      <c r="AY289" s="19" t="s">
        <v>141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78</v>
      </c>
      <c r="BK289" s="226">
        <f>ROUND(I289*H289,2)</f>
        <v>0</v>
      </c>
      <c r="BL289" s="19" t="s">
        <v>148</v>
      </c>
      <c r="BM289" s="225" t="s">
        <v>858</v>
      </c>
    </row>
    <row r="290" s="2" customFormat="1">
      <c r="A290" s="40"/>
      <c r="B290" s="41"/>
      <c r="C290" s="42"/>
      <c r="D290" s="227" t="s">
        <v>150</v>
      </c>
      <c r="E290" s="42"/>
      <c r="F290" s="228" t="s">
        <v>857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150</v>
      </c>
      <c r="AU290" s="19" t="s">
        <v>80</v>
      </c>
    </row>
    <row r="291" s="13" customFormat="1">
      <c r="A291" s="13"/>
      <c r="B291" s="232"/>
      <c r="C291" s="233"/>
      <c r="D291" s="227" t="s">
        <v>151</v>
      </c>
      <c r="E291" s="234" t="s">
        <v>19</v>
      </c>
      <c r="F291" s="235" t="s">
        <v>859</v>
      </c>
      <c r="G291" s="233"/>
      <c r="H291" s="236">
        <v>15.779999999999999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151</v>
      </c>
      <c r="AU291" s="242" t="s">
        <v>80</v>
      </c>
      <c r="AV291" s="13" t="s">
        <v>80</v>
      </c>
      <c r="AW291" s="13" t="s">
        <v>32</v>
      </c>
      <c r="AX291" s="13" t="s">
        <v>71</v>
      </c>
      <c r="AY291" s="242" t="s">
        <v>141</v>
      </c>
    </row>
    <row r="292" s="13" customFormat="1">
      <c r="A292" s="13"/>
      <c r="B292" s="232"/>
      <c r="C292" s="233"/>
      <c r="D292" s="227" t="s">
        <v>151</v>
      </c>
      <c r="E292" s="234" t="s">
        <v>19</v>
      </c>
      <c r="F292" s="235" t="s">
        <v>860</v>
      </c>
      <c r="G292" s="233"/>
      <c r="H292" s="236">
        <v>5.2000000000000002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151</v>
      </c>
      <c r="AU292" s="242" t="s">
        <v>80</v>
      </c>
      <c r="AV292" s="13" t="s">
        <v>80</v>
      </c>
      <c r="AW292" s="13" t="s">
        <v>32</v>
      </c>
      <c r="AX292" s="13" t="s">
        <v>71</v>
      </c>
      <c r="AY292" s="242" t="s">
        <v>141</v>
      </c>
    </row>
    <row r="293" s="13" customFormat="1">
      <c r="A293" s="13"/>
      <c r="B293" s="232"/>
      <c r="C293" s="233"/>
      <c r="D293" s="227" t="s">
        <v>151</v>
      </c>
      <c r="E293" s="234" t="s">
        <v>19</v>
      </c>
      <c r="F293" s="235" t="s">
        <v>861</v>
      </c>
      <c r="G293" s="233"/>
      <c r="H293" s="236">
        <v>39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151</v>
      </c>
      <c r="AU293" s="242" t="s">
        <v>80</v>
      </c>
      <c r="AV293" s="13" t="s">
        <v>80</v>
      </c>
      <c r="AW293" s="13" t="s">
        <v>32</v>
      </c>
      <c r="AX293" s="13" t="s">
        <v>71</v>
      </c>
      <c r="AY293" s="242" t="s">
        <v>141</v>
      </c>
    </row>
    <row r="294" s="14" customFormat="1">
      <c r="A294" s="14"/>
      <c r="B294" s="243"/>
      <c r="C294" s="244"/>
      <c r="D294" s="227" t="s">
        <v>151</v>
      </c>
      <c r="E294" s="245" t="s">
        <v>19</v>
      </c>
      <c r="F294" s="246" t="s">
        <v>155</v>
      </c>
      <c r="G294" s="244"/>
      <c r="H294" s="247">
        <v>59.979999999999997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151</v>
      </c>
      <c r="AU294" s="253" t="s">
        <v>80</v>
      </c>
      <c r="AV294" s="14" t="s">
        <v>148</v>
      </c>
      <c r="AW294" s="14" t="s">
        <v>32</v>
      </c>
      <c r="AX294" s="14" t="s">
        <v>78</v>
      </c>
      <c r="AY294" s="253" t="s">
        <v>141</v>
      </c>
    </row>
    <row r="295" s="2" customFormat="1" ht="16.5" customHeight="1">
      <c r="A295" s="40"/>
      <c r="B295" s="41"/>
      <c r="C295" s="214" t="s">
        <v>862</v>
      </c>
      <c r="D295" s="214" t="s">
        <v>143</v>
      </c>
      <c r="E295" s="215" t="s">
        <v>863</v>
      </c>
      <c r="F295" s="216" t="s">
        <v>864</v>
      </c>
      <c r="G295" s="217" t="s">
        <v>242</v>
      </c>
      <c r="H295" s="218">
        <v>1</v>
      </c>
      <c r="I295" s="219"/>
      <c r="J295" s="220">
        <f>ROUND(I295*H295,2)</f>
        <v>0</v>
      </c>
      <c r="K295" s="216" t="s">
        <v>147</v>
      </c>
      <c r="L295" s="46"/>
      <c r="M295" s="221" t="s">
        <v>19</v>
      </c>
      <c r="N295" s="222" t="s">
        <v>42</v>
      </c>
      <c r="O295" s="86"/>
      <c r="P295" s="223">
        <f>O295*H295</f>
        <v>0</v>
      </c>
      <c r="Q295" s="223">
        <v>0</v>
      </c>
      <c r="R295" s="223">
        <f>Q295*H295</f>
        <v>0</v>
      </c>
      <c r="S295" s="223">
        <v>0.014</v>
      </c>
      <c r="T295" s="224">
        <f>S295*H295</f>
        <v>0.014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148</v>
      </c>
      <c r="AT295" s="225" t="s">
        <v>143</v>
      </c>
      <c r="AU295" s="225" t="s">
        <v>80</v>
      </c>
      <c r="AY295" s="19" t="s">
        <v>141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78</v>
      </c>
      <c r="BK295" s="226">
        <f>ROUND(I295*H295,2)</f>
        <v>0</v>
      </c>
      <c r="BL295" s="19" t="s">
        <v>148</v>
      </c>
      <c r="BM295" s="225" t="s">
        <v>865</v>
      </c>
    </row>
    <row r="296" s="2" customFormat="1">
      <c r="A296" s="40"/>
      <c r="B296" s="41"/>
      <c r="C296" s="42"/>
      <c r="D296" s="227" t="s">
        <v>150</v>
      </c>
      <c r="E296" s="42"/>
      <c r="F296" s="228" t="s">
        <v>864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150</v>
      </c>
      <c r="AU296" s="19" t="s">
        <v>80</v>
      </c>
    </row>
    <row r="297" s="2" customFormat="1">
      <c r="A297" s="40"/>
      <c r="B297" s="41"/>
      <c r="C297" s="42"/>
      <c r="D297" s="227" t="s">
        <v>244</v>
      </c>
      <c r="E297" s="42"/>
      <c r="F297" s="265" t="s">
        <v>866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244</v>
      </c>
      <c r="AU297" s="19" t="s">
        <v>80</v>
      </c>
    </row>
    <row r="298" s="13" customFormat="1">
      <c r="A298" s="13"/>
      <c r="B298" s="232"/>
      <c r="C298" s="233"/>
      <c r="D298" s="227" t="s">
        <v>151</v>
      </c>
      <c r="E298" s="234" t="s">
        <v>19</v>
      </c>
      <c r="F298" s="235" t="s">
        <v>867</v>
      </c>
      <c r="G298" s="233"/>
      <c r="H298" s="236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151</v>
      </c>
      <c r="AU298" s="242" t="s">
        <v>80</v>
      </c>
      <c r="AV298" s="13" t="s">
        <v>80</v>
      </c>
      <c r="AW298" s="13" t="s">
        <v>32</v>
      </c>
      <c r="AX298" s="13" t="s">
        <v>78</v>
      </c>
      <c r="AY298" s="242" t="s">
        <v>141</v>
      </c>
    </row>
    <row r="299" s="2" customFormat="1" ht="33" customHeight="1">
      <c r="A299" s="40"/>
      <c r="B299" s="41"/>
      <c r="C299" s="214" t="s">
        <v>868</v>
      </c>
      <c r="D299" s="214" t="s">
        <v>143</v>
      </c>
      <c r="E299" s="215" t="s">
        <v>869</v>
      </c>
      <c r="F299" s="216" t="s">
        <v>870</v>
      </c>
      <c r="G299" s="217" t="s">
        <v>242</v>
      </c>
      <c r="H299" s="218">
        <v>1</v>
      </c>
      <c r="I299" s="219"/>
      <c r="J299" s="220">
        <f>ROUND(I299*H299,2)</f>
        <v>0</v>
      </c>
      <c r="K299" s="216" t="s">
        <v>147</v>
      </c>
      <c r="L299" s="46"/>
      <c r="M299" s="221" t="s">
        <v>19</v>
      </c>
      <c r="N299" s="222" t="s">
        <v>42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0.082000000000000003</v>
      </c>
      <c r="T299" s="224">
        <f>S299*H299</f>
        <v>0.082000000000000003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148</v>
      </c>
      <c r="AT299" s="225" t="s">
        <v>143</v>
      </c>
      <c r="AU299" s="225" t="s">
        <v>80</v>
      </c>
      <c r="AY299" s="19" t="s">
        <v>141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78</v>
      </c>
      <c r="BK299" s="226">
        <f>ROUND(I299*H299,2)</f>
        <v>0</v>
      </c>
      <c r="BL299" s="19" t="s">
        <v>148</v>
      </c>
      <c r="BM299" s="225" t="s">
        <v>871</v>
      </c>
    </row>
    <row r="300" s="2" customFormat="1">
      <c r="A300" s="40"/>
      <c r="B300" s="41"/>
      <c r="C300" s="42"/>
      <c r="D300" s="227" t="s">
        <v>150</v>
      </c>
      <c r="E300" s="42"/>
      <c r="F300" s="228" t="s">
        <v>870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150</v>
      </c>
      <c r="AU300" s="19" t="s">
        <v>80</v>
      </c>
    </row>
    <row r="301" s="13" customFormat="1">
      <c r="A301" s="13"/>
      <c r="B301" s="232"/>
      <c r="C301" s="233"/>
      <c r="D301" s="227" t="s">
        <v>151</v>
      </c>
      <c r="E301" s="234" t="s">
        <v>19</v>
      </c>
      <c r="F301" s="235" t="s">
        <v>872</v>
      </c>
      <c r="G301" s="233"/>
      <c r="H301" s="236">
        <v>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151</v>
      </c>
      <c r="AU301" s="242" t="s">
        <v>80</v>
      </c>
      <c r="AV301" s="13" t="s">
        <v>80</v>
      </c>
      <c r="AW301" s="13" t="s">
        <v>32</v>
      </c>
      <c r="AX301" s="13" t="s">
        <v>78</v>
      </c>
      <c r="AY301" s="242" t="s">
        <v>141</v>
      </c>
    </row>
    <row r="302" s="12" customFormat="1" ht="22.8" customHeight="1">
      <c r="A302" s="12"/>
      <c r="B302" s="198"/>
      <c r="C302" s="199"/>
      <c r="D302" s="200" t="s">
        <v>70</v>
      </c>
      <c r="E302" s="212" t="s">
        <v>427</v>
      </c>
      <c r="F302" s="212" t="s">
        <v>428</v>
      </c>
      <c r="G302" s="199"/>
      <c r="H302" s="199"/>
      <c r="I302" s="202"/>
      <c r="J302" s="213">
        <f>BK302</f>
        <v>0</v>
      </c>
      <c r="K302" s="199"/>
      <c r="L302" s="204"/>
      <c r="M302" s="205"/>
      <c r="N302" s="206"/>
      <c r="O302" s="206"/>
      <c r="P302" s="207">
        <f>SUM(P303:P341)</f>
        <v>0</v>
      </c>
      <c r="Q302" s="206"/>
      <c r="R302" s="207">
        <f>SUM(R303:R341)</f>
        <v>0</v>
      </c>
      <c r="S302" s="206"/>
      <c r="T302" s="208">
        <f>SUM(T303:T341)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9" t="s">
        <v>78</v>
      </c>
      <c r="AT302" s="210" t="s">
        <v>70</v>
      </c>
      <c r="AU302" s="210" t="s">
        <v>78</v>
      </c>
      <c r="AY302" s="209" t="s">
        <v>141</v>
      </c>
      <c r="BK302" s="211">
        <f>SUM(BK303:BK341)</f>
        <v>0</v>
      </c>
    </row>
    <row r="303" s="2" customFormat="1" ht="21.75" customHeight="1">
      <c r="A303" s="40"/>
      <c r="B303" s="41"/>
      <c r="C303" s="214" t="s">
        <v>873</v>
      </c>
      <c r="D303" s="214" t="s">
        <v>143</v>
      </c>
      <c r="E303" s="215" t="s">
        <v>430</v>
      </c>
      <c r="F303" s="216" t="s">
        <v>431</v>
      </c>
      <c r="G303" s="217" t="s">
        <v>222</v>
      </c>
      <c r="H303" s="218">
        <v>195.31100000000001</v>
      </c>
      <c r="I303" s="219"/>
      <c r="J303" s="220">
        <f>ROUND(I303*H303,2)</f>
        <v>0</v>
      </c>
      <c r="K303" s="216" t="s">
        <v>147</v>
      </c>
      <c r="L303" s="46"/>
      <c r="M303" s="221" t="s">
        <v>19</v>
      </c>
      <c r="N303" s="222" t="s">
        <v>42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148</v>
      </c>
      <c r="AT303" s="225" t="s">
        <v>143</v>
      </c>
      <c r="AU303" s="225" t="s">
        <v>80</v>
      </c>
      <c r="AY303" s="19" t="s">
        <v>141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78</v>
      </c>
      <c r="BK303" s="226">
        <f>ROUND(I303*H303,2)</f>
        <v>0</v>
      </c>
      <c r="BL303" s="19" t="s">
        <v>148</v>
      </c>
      <c r="BM303" s="225" t="s">
        <v>874</v>
      </c>
    </row>
    <row r="304" s="2" customFormat="1">
      <c r="A304" s="40"/>
      <c r="B304" s="41"/>
      <c r="C304" s="42"/>
      <c r="D304" s="227" t="s">
        <v>150</v>
      </c>
      <c r="E304" s="42"/>
      <c r="F304" s="228" t="s">
        <v>431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150</v>
      </c>
      <c r="AU304" s="19" t="s">
        <v>80</v>
      </c>
    </row>
    <row r="305" s="16" customFormat="1">
      <c r="A305" s="16"/>
      <c r="B305" s="276"/>
      <c r="C305" s="277"/>
      <c r="D305" s="227" t="s">
        <v>151</v>
      </c>
      <c r="E305" s="278" t="s">
        <v>19</v>
      </c>
      <c r="F305" s="279" t="s">
        <v>433</v>
      </c>
      <c r="G305" s="277"/>
      <c r="H305" s="278" t="s">
        <v>19</v>
      </c>
      <c r="I305" s="280"/>
      <c r="J305" s="277"/>
      <c r="K305" s="277"/>
      <c r="L305" s="281"/>
      <c r="M305" s="282"/>
      <c r="N305" s="283"/>
      <c r="O305" s="283"/>
      <c r="P305" s="283"/>
      <c r="Q305" s="283"/>
      <c r="R305" s="283"/>
      <c r="S305" s="283"/>
      <c r="T305" s="284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85" t="s">
        <v>151</v>
      </c>
      <c r="AU305" s="285" t="s">
        <v>80</v>
      </c>
      <c r="AV305" s="16" t="s">
        <v>78</v>
      </c>
      <c r="AW305" s="16" t="s">
        <v>32</v>
      </c>
      <c r="AX305" s="16" t="s">
        <v>71</v>
      </c>
      <c r="AY305" s="285" t="s">
        <v>141</v>
      </c>
    </row>
    <row r="306" s="13" customFormat="1">
      <c r="A306" s="13"/>
      <c r="B306" s="232"/>
      <c r="C306" s="233"/>
      <c r="D306" s="227" t="s">
        <v>151</v>
      </c>
      <c r="E306" s="234" t="s">
        <v>19</v>
      </c>
      <c r="F306" s="235" t="s">
        <v>875</v>
      </c>
      <c r="G306" s="233"/>
      <c r="H306" s="236">
        <v>1.19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151</v>
      </c>
      <c r="AU306" s="242" t="s">
        <v>80</v>
      </c>
      <c r="AV306" s="13" t="s">
        <v>80</v>
      </c>
      <c r="AW306" s="13" t="s">
        <v>32</v>
      </c>
      <c r="AX306" s="13" t="s">
        <v>71</v>
      </c>
      <c r="AY306" s="242" t="s">
        <v>141</v>
      </c>
    </row>
    <row r="307" s="13" customFormat="1">
      <c r="A307" s="13"/>
      <c r="B307" s="232"/>
      <c r="C307" s="233"/>
      <c r="D307" s="227" t="s">
        <v>151</v>
      </c>
      <c r="E307" s="234" t="s">
        <v>19</v>
      </c>
      <c r="F307" s="235" t="s">
        <v>876</v>
      </c>
      <c r="G307" s="233"/>
      <c r="H307" s="236">
        <v>6.8369999999999997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151</v>
      </c>
      <c r="AU307" s="242" t="s">
        <v>80</v>
      </c>
      <c r="AV307" s="13" t="s">
        <v>80</v>
      </c>
      <c r="AW307" s="13" t="s">
        <v>32</v>
      </c>
      <c r="AX307" s="13" t="s">
        <v>71</v>
      </c>
      <c r="AY307" s="242" t="s">
        <v>141</v>
      </c>
    </row>
    <row r="308" s="13" customFormat="1">
      <c r="A308" s="13"/>
      <c r="B308" s="232"/>
      <c r="C308" s="233"/>
      <c r="D308" s="227" t="s">
        <v>151</v>
      </c>
      <c r="E308" s="234" t="s">
        <v>19</v>
      </c>
      <c r="F308" s="235" t="s">
        <v>877</v>
      </c>
      <c r="G308" s="233"/>
      <c r="H308" s="236">
        <v>4.4379999999999997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151</v>
      </c>
      <c r="AU308" s="242" t="s">
        <v>80</v>
      </c>
      <c r="AV308" s="13" t="s">
        <v>80</v>
      </c>
      <c r="AW308" s="13" t="s">
        <v>32</v>
      </c>
      <c r="AX308" s="13" t="s">
        <v>71</v>
      </c>
      <c r="AY308" s="242" t="s">
        <v>141</v>
      </c>
    </row>
    <row r="309" s="13" customFormat="1">
      <c r="A309" s="13"/>
      <c r="B309" s="232"/>
      <c r="C309" s="233"/>
      <c r="D309" s="227" t="s">
        <v>151</v>
      </c>
      <c r="E309" s="234" t="s">
        <v>19</v>
      </c>
      <c r="F309" s="235" t="s">
        <v>878</v>
      </c>
      <c r="G309" s="233"/>
      <c r="H309" s="236">
        <v>2.6890000000000001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151</v>
      </c>
      <c r="AU309" s="242" t="s">
        <v>80</v>
      </c>
      <c r="AV309" s="13" t="s">
        <v>80</v>
      </c>
      <c r="AW309" s="13" t="s">
        <v>32</v>
      </c>
      <c r="AX309" s="13" t="s">
        <v>71</v>
      </c>
      <c r="AY309" s="242" t="s">
        <v>141</v>
      </c>
    </row>
    <row r="310" s="13" customFormat="1">
      <c r="A310" s="13"/>
      <c r="B310" s="232"/>
      <c r="C310" s="233"/>
      <c r="D310" s="227" t="s">
        <v>151</v>
      </c>
      <c r="E310" s="234" t="s">
        <v>19</v>
      </c>
      <c r="F310" s="235" t="s">
        <v>879</v>
      </c>
      <c r="G310" s="233"/>
      <c r="H310" s="236">
        <v>1.5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151</v>
      </c>
      <c r="AU310" s="242" t="s">
        <v>80</v>
      </c>
      <c r="AV310" s="13" t="s">
        <v>80</v>
      </c>
      <c r="AW310" s="13" t="s">
        <v>32</v>
      </c>
      <c r="AX310" s="13" t="s">
        <v>71</v>
      </c>
      <c r="AY310" s="242" t="s">
        <v>141</v>
      </c>
    </row>
    <row r="311" s="13" customFormat="1">
      <c r="A311" s="13"/>
      <c r="B311" s="232"/>
      <c r="C311" s="233"/>
      <c r="D311" s="227" t="s">
        <v>151</v>
      </c>
      <c r="E311" s="234" t="s">
        <v>19</v>
      </c>
      <c r="F311" s="235" t="s">
        <v>880</v>
      </c>
      <c r="G311" s="233"/>
      <c r="H311" s="236">
        <v>0.099000000000000005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151</v>
      </c>
      <c r="AU311" s="242" t="s">
        <v>80</v>
      </c>
      <c r="AV311" s="13" t="s">
        <v>80</v>
      </c>
      <c r="AW311" s="13" t="s">
        <v>32</v>
      </c>
      <c r="AX311" s="13" t="s">
        <v>71</v>
      </c>
      <c r="AY311" s="242" t="s">
        <v>141</v>
      </c>
    </row>
    <row r="312" s="15" customFormat="1">
      <c r="A312" s="15"/>
      <c r="B312" s="254"/>
      <c r="C312" s="255"/>
      <c r="D312" s="227" t="s">
        <v>151</v>
      </c>
      <c r="E312" s="256" t="s">
        <v>19</v>
      </c>
      <c r="F312" s="257" t="s">
        <v>212</v>
      </c>
      <c r="G312" s="255"/>
      <c r="H312" s="258">
        <v>16.753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4" t="s">
        <v>151</v>
      </c>
      <c r="AU312" s="264" t="s">
        <v>80</v>
      </c>
      <c r="AV312" s="15" t="s">
        <v>162</v>
      </c>
      <c r="AW312" s="15" t="s">
        <v>32</v>
      </c>
      <c r="AX312" s="15" t="s">
        <v>71</v>
      </c>
      <c r="AY312" s="264" t="s">
        <v>141</v>
      </c>
    </row>
    <row r="313" s="16" customFormat="1">
      <c r="A313" s="16"/>
      <c r="B313" s="276"/>
      <c r="C313" s="277"/>
      <c r="D313" s="227" t="s">
        <v>151</v>
      </c>
      <c r="E313" s="278" t="s">
        <v>19</v>
      </c>
      <c r="F313" s="279" t="s">
        <v>443</v>
      </c>
      <c r="G313" s="277"/>
      <c r="H313" s="278" t="s">
        <v>19</v>
      </c>
      <c r="I313" s="280"/>
      <c r="J313" s="277"/>
      <c r="K313" s="277"/>
      <c r="L313" s="281"/>
      <c r="M313" s="282"/>
      <c r="N313" s="283"/>
      <c r="O313" s="283"/>
      <c r="P313" s="283"/>
      <c r="Q313" s="283"/>
      <c r="R313" s="283"/>
      <c r="S313" s="283"/>
      <c r="T313" s="284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85" t="s">
        <v>151</v>
      </c>
      <c r="AU313" s="285" t="s">
        <v>80</v>
      </c>
      <c r="AV313" s="16" t="s">
        <v>78</v>
      </c>
      <c r="AW313" s="16" t="s">
        <v>32</v>
      </c>
      <c r="AX313" s="16" t="s">
        <v>71</v>
      </c>
      <c r="AY313" s="285" t="s">
        <v>141</v>
      </c>
    </row>
    <row r="314" s="13" customFormat="1">
      <c r="A314" s="13"/>
      <c r="B314" s="232"/>
      <c r="C314" s="233"/>
      <c r="D314" s="227" t="s">
        <v>151</v>
      </c>
      <c r="E314" s="234" t="s">
        <v>19</v>
      </c>
      <c r="F314" s="235" t="s">
        <v>881</v>
      </c>
      <c r="G314" s="233"/>
      <c r="H314" s="236">
        <v>5.9539999999999997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151</v>
      </c>
      <c r="AU314" s="242" t="s">
        <v>80</v>
      </c>
      <c r="AV314" s="13" t="s">
        <v>80</v>
      </c>
      <c r="AW314" s="13" t="s">
        <v>32</v>
      </c>
      <c r="AX314" s="13" t="s">
        <v>71</v>
      </c>
      <c r="AY314" s="242" t="s">
        <v>141</v>
      </c>
    </row>
    <row r="315" s="13" customFormat="1">
      <c r="A315" s="13"/>
      <c r="B315" s="232"/>
      <c r="C315" s="233"/>
      <c r="D315" s="227" t="s">
        <v>151</v>
      </c>
      <c r="E315" s="234" t="s">
        <v>19</v>
      </c>
      <c r="F315" s="235" t="s">
        <v>882</v>
      </c>
      <c r="G315" s="233"/>
      <c r="H315" s="236">
        <v>1.0820000000000001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151</v>
      </c>
      <c r="AU315" s="242" t="s">
        <v>80</v>
      </c>
      <c r="AV315" s="13" t="s">
        <v>80</v>
      </c>
      <c r="AW315" s="13" t="s">
        <v>32</v>
      </c>
      <c r="AX315" s="13" t="s">
        <v>71</v>
      </c>
      <c r="AY315" s="242" t="s">
        <v>141</v>
      </c>
    </row>
    <row r="316" s="13" customFormat="1">
      <c r="A316" s="13"/>
      <c r="B316" s="232"/>
      <c r="C316" s="233"/>
      <c r="D316" s="227" t="s">
        <v>151</v>
      </c>
      <c r="E316" s="234" t="s">
        <v>19</v>
      </c>
      <c r="F316" s="235" t="s">
        <v>883</v>
      </c>
      <c r="G316" s="233"/>
      <c r="H316" s="236">
        <v>115.277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151</v>
      </c>
      <c r="AU316" s="242" t="s">
        <v>80</v>
      </c>
      <c r="AV316" s="13" t="s">
        <v>80</v>
      </c>
      <c r="AW316" s="13" t="s">
        <v>32</v>
      </c>
      <c r="AX316" s="13" t="s">
        <v>71</v>
      </c>
      <c r="AY316" s="242" t="s">
        <v>141</v>
      </c>
    </row>
    <row r="317" s="13" customFormat="1">
      <c r="A317" s="13"/>
      <c r="B317" s="232"/>
      <c r="C317" s="233"/>
      <c r="D317" s="227" t="s">
        <v>151</v>
      </c>
      <c r="E317" s="234" t="s">
        <v>19</v>
      </c>
      <c r="F317" s="235" t="s">
        <v>884</v>
      </c>
      <c r="G317" s="233"/>
      <c r="H317" s="236">
        <v>5.3070000000000004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151</v>
      </c>
      <c r="AU317" s="242" t="s">
        <v>80</v>
      </c>
      <c r="AV317" s="13" t="s">
        <v>80</v>
      </c>
      <c r="AW317" s="13" t="s">
        <v>32</v>
      </c>
      <c r="AX317" s="13" t="s">
        <v>71</v>
      </c>
      <c r="AY317" s="242" t="s">
        <v>141</v>
      </c>
    </row>
    <row r="318" s="13" customFormat="1">
      <c r="A318" s="13"/>
      <c r="B318" s="232"/>
      <c r="C318" s="233"/>
      <c r="D318" s="227" t="s">
        <v>151</v>
      </c>
      <c r="E318" s="234" t="s">
        <v>19</v>
      </c>
      <c r="F318" s="235" t="s">
        <v>885</v>
      </c>
      <c r="G318" s="233"/>
      <c r="H318" s="236">
        <v>3.6000000000000001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151</v>
      </c>
      <c r="AU318" s="242" t="s">
        <v>80</v>
      </c>
      <c r="AV318" s="13" t="s">
        <v>80</v>
      </c>
      <c r="AW318" s="13" t="s">
        <v>32</v>
      </c>
      <c r="AX318" s="13" t="s">
        <v>71</v>
      </c>
      <c r="AY318" s="242" t="s">
        <v>141</v>
      </c>
    </row>
    <row r="319" s="15" customFormat="1">
      <c r="A319" s="15"/>
      <c r="B319" s="254"/>
      <c r="C319" s="255"/>
      <c r="D319" s="227" t="s">
        <v>151</v>
      </c>
      <c r="E319" s="256" t="s">
        <v>19</v>
      </c>
      <c r="F319" s="257" t="s">
        <v>212</v>
      </c>
      <c r="G319" s="255"/>
      <c r="H319" s="258">
        <v>131.22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4" t="s">
        <v>151</v>
      </c>
      <c r="AU319" s="264" t="s">
        <v>80</v>
      </c>
      <c r="AV319" s="15" t="s">
        <v>162</v>
      </c>
      <c r="AW319" s="15" t="s">
        <v>32</v>
      </c>
      <c r="AX319" s="15" t="s">
        <v>71</v>
      </c>
      <c r="AY319" s="264" t="s">
        <v>141</v>
      </c>
    </row>
    <row r="320" s="16" customFormat="1">
      <c r="A320" s="16"/>
      <c r="B320" s="276"/>
      <c r="C320" s="277"/>
      <c r="D320" s="227" t="s">
        <v>151</v>
      </c>
      <c r="E320" s="278" t="s">
        <v>19</v>
      </c>
      <c r="F320" s="279" t="s">
        <v>447</v>
      </c>
      <c r="G320" s="277"/>
      <c r="H320" s="278" t="s">
        <v>19</v>
      </c>
      <c r="I320" s="280"/>
      <c r="J320" s="277"/>
      <c r="K320" s="277"/>
      <c r="L320" s="281"/>
      <c r="M320" s="282"/>
      <c r="N320" s="283"/>
      <c r="O320" s="283"/>
      <c r="P320" s="283"/>
      <c r="Q320" s="283"/>
      <c r="R320" s="283"/>
      <c r="S320" s="283"/>
      <c r="T320" s="284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85" t="s">
        <v>151</v>
      </c>
      <c r="AU320" s="285" t="s">
        <v>80</v>
      </c>
      <c r="AV320" s="16" t="s">
        <v>78</v>
      </c>
      <c r="AW320" s="16" t="s">
        <v>32</v>
      </c>
      <c r="AX320" s="16" t="s">
        <v>71</v>
      </c>
      <c r="AY320" s="285" t="s">
        <v>141</v>
      </c>
    </row>
    <row r="321" s="13" customFormat="1">
      <c r="A321" s="13"/>
      <c r="B321" s="232"/>
      <c r="C321" s="233"/>
      <c r="D321" s="227" t="s">
        <v>151</v>
      </c>
      <c r="E321" s="234" t="s">
        <v>19</v>
      </c>
      <c r="F321" s="235" t="s">
        <v>886</v>
      </c>
      <c r="G321" s="233"/>
      <c r="H321" s="236">
        <v>7.1449999999999996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151</v>
      </c>
      <c r="AU321" s="242" t="s">
        <v>80</v>
      </c>
      <c r="AV321" s="13" t="s">
        <v>80</v>
      </c>
      <c r="AW321" s="13" t="s">
        <v>32</v>
      </c>
      <c r="AX321" s="13" t="s">
        <v>71</v>
      </c>
      <c r="AY321" s="242" t="s">
        <v>141</v>
      </c>
    </row>
    <row r="322" s="13" customFormat="1">
      <c r="A322" s="13"/>
      <c r="B322" s="232"/>
      <c r="C322" s="233"/>
      <c r="D322" s="227" t="s">
        <v>151</v>
      </c>
      <c r="E322" s="234" t="s">
        <v>19</v>
      </c>
      <c r="F322" s="235" t="s">
        <v>887</v>
      </c>
      <c r="G322" s="233"/>
      <c r="H322" s="236">
        <v>3.7679999999999998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151</v>
      </c>
      <c r="AU322" s="242" t="s">
        <v>80</v>
      </c>
      <c r="AV322" s="13" t="s">
        <v>80</v>
      </c>
      <c r="AW322" s="13" t="s">
        <v>32</v>
      </c>
      <c r="AX322" s="13" t="s">
        <v>71</v>
      </c>
      <c r="AY322" s="242" t="s">
        <v>141</v>
      </c>
    </row>
    <row r="323" s="13" customFormat="1">
      <c r="A323" s="13"/>
      <c r="B323" s="232"/>
      <c r="C323" s="233"/>
      <c r="D323" s="227" t="s">
        <v>151</v>
      </c>
      <c r="E323" s="234" t="s">
        <v>19</v>
      </c>
      <c r="F323" s="235" t="s">
        <v>888</v>
      </c>
      <c r="G323" s="233"/>
      <c r="H323" s="236">
        <v>27.117999999999999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151</v>
      </c>
      <c r="AU323" s="242" t="s">
        <v>80</v>
      </c>
      <c r="AV323" s="13" t="s">
        <v>80</v>
      </c>
      <c r="AW323" s="13" t="s">
        <v>32</v>
      </c>
      <c r="AX323" s="13" t="s">
        <v>71</v>
      </c>
      <c r="AY323" s="242" t="s">
        <v>141</v>
      </c>
    </row>
    <row r="324" s="13" customFormat="1">
      <c r="A324" s="13"/>
      <c r="B324" s="232"/>
      <c r="C324" s="233"/>
      <c r="D324" s="227" t="s">
        <v>151</v>
      </c>
      <c r="E324" s="234" t="s">
        <v>19</v>
      </c>
      <c r="F324" s="235" t="s">
        <v>889</v>
      </c>
      <c r="G324" s="233"/>
      <c r="H324" s="236">
        <v>9.3070000000000004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151</v>
      </c>
      <c r="AU324" s="242" t="s">
        <v>80</v>
      </c>
      <c r="AV324" s="13" t="s">
        <v>80</v>
      </c>
      <c r="AW324" s="13" t="s">
        <v>32</v>
      </c>
      <c r="AX324" s="13" t="s">
        <v>71</v>
      </c>
      <c r="AY324" s="242" t="s">
        <v>141</v>
      </c>
    </row>
    <row r="325" s="15" customFormat="1">
      <c r="A325" s="15"/>
      <c r="B325" s="254"/>
      <c r="C325" s="255"/>
      <c r="D325" s="227" t="s">
        <v>151</v>
      </c>
      <c r="E325" s="256" t="s">
        <v>19</v>
      </c>
      <c r="F325" s="257" t="s">
        <v>212</v>
      </c>
      <c r="G325" s="255"/>
      <c r="H325" s="258">
        <v>47.338000000000001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4" t="s">
        <v>151</v>
      </c>
      <c r="AU325" s="264" t="s">
        <v>80</v>
      </c>
      <c r="AV325" s="15" t="s">
        <v>162</v>
      </c>
      <c r="AW325" s="15" t="s">
        <v>32</v>
      </c>
      <c r="AX325" s="15" t="s">
        <v>71</v>
      </c>
      <c r="AY325" s="264" t="s">
        <v>141</v>
      </c>
    </row>
    <row r="326" s="14" customFormat="1">
      <c r="A326" s="14"/>
      <c r="B326" s="243"/>
      <c r="C326" s="244"/>
      <c r="D326" s="227" t="s">
        <v>151</v>
      </c>
      <c r="E326" s="245" t="s">
        <v>19</v>
      </c>
      <c r="F326" s="246" t="s">
        <v>155</v>
      </c>
      <c r="G326" s="244"/>
      <c r="H326" s="247">
        <v>195.31100000000001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151</v>
      </c>
      <c r="AU326" s="253" t="s">
        <v>80</v>
      </c>
      <c r="AV326" s="14" t="s">
        <v>148</v>
      </c>
      <c r="AW326" s="14" t="s">
        <v>32</v>
      </c>
      <c r="AX326" s="14" t="s">
        <v>78</v>
      </c>
      <c r="AY326" s="253" t="s">
        <v>141</v>
      </c>
    </row>
    <row r="327" s="2" customFormat="1">
      <c r="A327" s="40"/>
      <c r="B327" s="41"/>
      <c r="C327" s="214" t="s">
        <v>890</v>
      </c>
      <c r="D327" s="214" t="s">
        <v>143</v>
      </c>
      <c r="E327" s="215" t="s">
        <v>453</v>
      </c>
      <c r="F327" s="216" t="s">
        <v>454</v>
      </c>
      <c r="G327" s="217" t="s">
        <v>222</v>
      </c>
      <c r="H327" s="218">
        <v>1923.3150000000001</v>
      </c>
      <c r="I327" s="219"/>
      <c r="J327" s="220">
        <f>ROUND(I327*H327,2)</f>
        <v>0</v>
      </c>
      <c r="K327" s="216" t="s">
        <v>147</v>
      </c>
      <c r="L327" s="46"/>
      <c r="M327" s="221" t="s">
        <v>19</v>
      </c>
      <c r="N327" s="222" t="s">
        <v>42</v>
      </c>
      <c r="O327" s="86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148</v>
      </c>
      <c r="AT327" s="225" t="s">
        <v>143</v>
      </c>
      <c r="AU327" s="225" t="s">
        <v>80</v>
      </c>
      <c r="AY327" s="19" t="s">
        <v>141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78</v>
      </c>
      <c r="BK327" s="226">
        <f>ROUND(I327*H327,2)</f>
        <v>0</v>
      </c>
      <c r="BL327" s="19" t="s">
        <v>148</v>
      </c>
      <c r="BM327" s="225" t="s">
        <v>891</v>
      </c>
    </row>
    <row r="328" s="2" customFormat="1">
      <c r="A328" s="40"/>
      <c r="B328" s="41"/>
      <c r="C328" s="42"/>
      <c r="D328" s="227" t="s">
        <v>150</v>
      </c>
      <c r="E328" s="42"/>
      <c r="F328" s="228" t="s">
        <v>454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150</v>
      </c>
      <c r="AU328" s="19" t="s">
        <v>80</v>
      </c>
    </row>
    <row r="329" s="13" customFormat="1">
      <c r="A329" s="13"/>
      <c r="B329" s="232"/>
      <c r="C329" s="233"/>
      <c r="D329" s="227" t="s">
        <v>151</v>
      </c>
      <c r="E329" s="234" t="s">
        <v>19</v>
      </c>
      <c r="F329" s="235" t="s">
        <v>892</v>
      </c>
      <c r="G329" s="233"/>
      <c r="H329" s="236">
        <v>656.10000000000002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151</v>
      </c>
      <c r="AU329" s="242" t="s">
        <v>80</v>
      </c>
      <c r="AV329" s="13" t="s">
        <v>80</v>
      </c>
      <c r="AW329" s="13" t="s">
        <v>32</v>
      </c>
      <c r="AX329" s="13" t="s">
        <v>71</v>
      </c>
      <c r="AY329" s="242" t="s">
        <v>141</v>
      </c>
    </row>
    <row r="330" s="13" customFormat="1">
      <c r="A330" s="13"/>
      <c r="B330" s="232"/>
      <c r="C330" s="233"/>
      <c r="D330" s="227" t="s">
        <v>151</v>
      </c>
      <c r="E330" s="234" t="s">
        <v>19</v>
      </c>
      <c r="F330" s="235" t="s">
        <v>893</v>
      </c>
      <c r="G330" s="233"/>
      <c r="H330" s="236">
        <v>83.765000000000001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151</v>
      </c>
      <c r="AU330" s="242" t="s">
        <v>80</v>
      </c>
      <c r="AV330" s="13" t="s">
        <v>80</v>
      </c>
      <c r="AW330" s="13" t="s">
        <v>32</v>
      </c>
      <c r="AX330" s="13" t="s">
        <v>71</v>
      </c>
      <c r="AY330" s="242" t="s">
        <v>141</v>
      </c>
    </row>
    <row r="331" s="13" customFormat="1">
      <c r="A331" s="13"/>
      <c r="B331" s="232"/>
      <c r="C331" s="233"/>
      <c r="D331" s="227" t="s">
        <v>151</v>
      </c>
      <c r="E331" s="234" t="s">
        <v>19</v>
      </c>
      <c r="F331" s="235" t="s">
        <v>894</v>
      </c>
      <c r="G331" s="233"/>
      <c r="H331" s="236">
        <v>1183.4500000000001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151</v>
      </c>
      <c r="AU331" s="242" t="s">
        <v>80</v>
      </c>
      <c r="AV331" s="13" t="s">
        <v>80</v>
      </c>
      <c r="AW331" s="13" t="s">
        <v>32</v>
      </c>
      <c r="AX331" s="13" t="s">
        <v>71</v>
      </c>
      <c r="AY331" s="242" t="s">
        <v>141</v>
      </c>
    </row>
    <row r="332" s="14" customFormat="1">
      <c r="A332" s="14"/>
      <c r="B332" s="243"/>
      <c r="C332" s="244"/>
      <c r="D332" s="227" t="s">
        <v>151</v>
      </c>
      <c r="E332" s="245" t="s">
        <v>19</v>
      </c>
      <c r="F332" s="246" t="s">
        <v>155</v>
      </c>
      <c r="G332" s="244"/>
      <c r="H332" s="247">
        <v>1923.3150000000001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151</v>
      </c>
      <c r="AU332" s="253" t="s">
        <v>80</v>
      </c>
      <c r="AV332" s="14" t="s">
        <v>148</v>
      </c>
      <c r="AW332" s="14" t="s">
        <v>32</v>
      </c>
      <c r="AX332" s="14" t="s">
        <v>78</v>
      </c>
      <c r="AY332" s="253" t="s">
        <v>141</v>
      </c>
    </row>
    <row r="333" s="2" customFormat="1">
      <c r="A333" s="40"/>
      <c r="B333" s="41"/>
      <c r="C333" s="214" t="s">
        <v>895</v>
      </c>
      <c r="D333" s="214" t="s">
        <v>143</v>
      </c>
      <c r="E333" s="215" t="s">
        <v>460</v>
      </c>
      <c r="F333" s="216" t="s">
        <v>461</v>
      </c>
      <c r="G333" s="217" t="s">
        <v>222</v>
      </c>
      <c r="H333" s="218">
        <v>16.753</v>
      </c>
      <c r="I333" s="219"/>
      <c r="J333" s="220">
        <f>ROUND(I333*H333,2)</f>
        <v>0</v>
      </c>
      <c r="K333" s="216" t="s">
        <v>147</v>
      </c>
      <c r="L333" s="46"/>
      <c r="M333" s="221" t="s">
        <v>19</v>
      </c>
      <c r="N333" s="222" t="s">
        <v>42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148</v>
      </c>
      <c r="AT333" s="225" t="s">
        <v>143</v>
      </c>
      <c r="AU333" s="225" t="s">
        <v>80</v>
      </c>
      <c r="AY333" s="19" t="s">
        <v>141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78</v>
      </c>
      <c r="BK333" s="226">
        <f>ROUND(I333*H333,2)</f>
        <v>0</v>
      </c>
      <c r="BL333" s="19" t="s">
        <v>148</v>
      </c>
      <c r="BM333" s="225" t="s">
        <v>896</v>
      </c>
    </row>
    <row r="334" s="2" customFormat="1">
      <c r="A334" s="40"/>
      <c r="B334" s="41"/>
      <c r="C334" s="42"/>
      <c r="D334" s="227" t="s">
        <v>150</v>
      </c>
      <c r="E334" s="42"/>
      <c r="F334" s="228" t="s">
        <v>461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150</v>
      </c>
      <c r="AU334" s="19" t="s">
        <v>80</v>
      </c>
    </row>
    <row r="335" s="13" customFormat="1">
      <c r="A335" s="13"/>
      <c r="B335" s="232"/>
      <c r="C335" s="233"/>
      <c r="D335" s="227" t="s">
        <v>151</v>
      </c>
      <c r="E335" s="234" t="s">
        <v>19</v>
      </c>
      <c r="F335" s="235" t="s">
        <v>897</v>
      </c>
      <c r="G335" s="233"/>
      <c r="H335" s="236">
        <v>16.753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151</v>
      </c>
      <c r="AU335" s="242" t="s">
        <v>80</v>
      </c>
      <c r="AV335" s="13" t="s">
        <v>80</v>
      </c>
      <c r="AW335" s="13" t="s">
        <v>32</v>
      </c>
      <c r="AX335" s="13" t="s">
        <v>78</v>
      </c>
      <c r="AY335" s="242" t="s">
        <v>141</v>
      </c>
    </row>
    <row r="336" s="2" customFormat="1">
      <c r="A336" s="40"/>
      <c r="B336" s="41"/>
      <c r="C336" s="214" t="s">
        <v>898</v>
      </c>
      <c r="D336" s="214" t="s">
        <v>143</v>
      </c>
      <c r="E336" s="215" t="s">
        <v>465</v>
      </c>
      <c r="F336" s="216" t="s">
        <v>221</v>
      </c>
      <c r="G336" s="217" t="s">
        <v>222</v>
      </c>
      <c r="H336" s="218">
        <v>131.22</v>
      </c>
      <c r="I336" s="219"/>
      <c r="J336" s="220">
        <f>ROUND(I336*H336,2)</f>
        <v>0</v>
      </c>
      <c r="K336" s="216" t="s">
        <v>147</v>
      </c>
      <c r="L336" s="46"/>
      <c r="M336" s="221" t="s">
        <v>19</v>
      </c>
      <c r="N336" s="222" t="s">
        <v>42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148</v>
      </c>
      <c r="AT336" s="225" t="s">
        <v>143</v>
      </c>
      <c r="AU336" s="225" t="s">
        <v>80</v>
      </c>
      <c r="AY336" s="19" t="s">
        <v>141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78</v>
      </c>
      <c r="BK336" s="226">
        <f>ROUND(I336*H336,2)</f>
        <v>0</v>
      </c>
      <c r="BL336" s="19" t="s">
        <v>148</v>
      </c>
      <c r="BM336" s="225" t="s">
        <v>899</v>
      </c>
    </row>
    <row r="337" s="2" customFormat="1">
      <c r="A337" s="40"/>
      <c r="B337" s="41"/>
      <c r="C337" s="42"/>
      <c r="D337" s="227" t="s">
        <v>150</v>
      </c>
      <c r="E337" s="42"/>
      <c r="F337" s="228" t="s">
        <v>221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150</v>
      </c>
      <c r="AU337" s="19" t="s">
        <v>80</v>
      </c>
    </row>
    <row r="338" s="13" customFormat="1">
      <c r="A338" s="13"/>
      <c r="B338" s="232"/>
      <c r="C338" s="233"/>
      <c r="D338" s="227" t="s">
        <v>151</v>
      </c>
      <c r="E338" s="234" t="s">
        <v>19</v>
      </c>
      <c r="F338" s="235" t="s">
        <v>900</v>
      </c>
      <c r="G338" s="233"/>
      <c r="H338" s="236">
        <v>131.22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151</v>
      </c>
      <c r="AU338" s="242" t="s">
        <v>80</v>
      </c>
      <c r="AV338" s="13" t="s">
        <v>80</v>
      </c>
      <c r="AW338" s="13" t="s">
        <v>32</v>
      </c>
      <c r="AX338" s="13" t="s">
        <v>78</v>
      </c>
      <c r="AY338" s="242" t="s">
        <v>141</v>
      </c>
    </row>
    <row r="339" s="2" customFormat="1">
      <c r="A339" s="40"/>
      <c r="B339" s="41"/>
      <c r="C339" s="214" t="s">
        <v>901</v>
      </c>
      <c r="D339" s="214" t="s">
        <v>143</v>
      </c>
      <c r="E339" s="215" t="s">
        <v>469</v>
      </c>
      <c r="F339" s="216" t="s">
        <v>470</v>
      </c>
      <c r="G339" s="217" t="s">
        <v>222</v>
      </c>
      <c r="H339" s="218">
        <v>47.338000000000001</v>
      </c>
      <c r="I339" s="219"/>
      <c r="J339" s="220">
        <f>ROUND(I339*H339,2)</f>
        <v>0</v>
      </c>
      <c r="K339" s="216" t="s">
        <v>147</v>
      </c>
      <c r="L339" s="46"/>
      <c r="M339" s="221" t="s">
        <v>19</v>
      </c>
      <c r="N339" s="222" t="s">
        <v>42</v>
      </c>
      <c r="O339" s="86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148</v>
      </c>
      <c r="AT339" s="225" t="s">
        <v>143</v>
      </c>
      <c r="AU339" s="225" t="s">
        <v>80</v>
      </c>
      <c r="AY339" s="19" t="s">
        <v>141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78</v>
      </c>
      <c r="BK339" s="226">
        <f>ROUND(I339*H339,2)</f>
        <v>0</v>
      </c>
      <c r="BL339" s="19" t="s">
        <v>148</v>
      </c>
      <c r="BM339" s="225" t="s">
        <v>902</v>
      </c>
    </row>
    <row r="340" s="2" customFormat="1">
      <c r="A340" s="40"/>
      <c r="B340" s="41"/>
      <c r="C340" s="42"/>
      <c r="D340" s="227" t="s">
        <v>150</v>
      </c>
      <c r="E340" s="42"/>
      <c r="F340" s="228" t="s">
        <v>470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150</v>
      </c>
      <c r="AU340" s="19" t="s">
        <v>80</v>
      </c>
    </row>
    <row r="341" s="13" customFormat="1">
      <c r="A341" s="13"/>
      <c r="B341" s="232"/>
      <c r="C341" s="233"/>
      <c r="D341" s="227" t="s">
        <v>151</v>
      </c>
      <c r="E341" s="234" t="s">
        <v>19</v>
      </c>
      <c r="F341" s="235" t="s">
        <v>903</v>
      </c>
      <c r="G341" s="233"/>
      <c r="H341" s="236">
        <v>47.338000000000001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151</v>
      </c>
      <c r="AU341" s="242" t="s">
        <v>80</v>
      </c>
      <c r="AV341" s="13" t="s">
        <v>80</v>
      </c>
      <c r="AW341" s="13" t="s">
        <v>32</v>
      </c>
      <c r="AX341" s="13" t="s">
        <v>78</v>
      </c>
      <c r="AY341" s="242" t="s">
        <v>141</v>
      </c>
    </row>
    <row r="342" s="12" customFormat="1" ht="22.8" customHeight="1">
      <c r="A342" s="12"/>
      <c r="B342" s="198"/>
      <c r="C342" s="199"/>
      <c r="D342" s="200" t="s">
        <v>70</v>
      </c>
      <c r="E342" s="212" t="s">
        <v>473</v>
      </c>
      <c r="F342" s="212" t="s">
        <v>474</v>
      </c>
      <c r="G342" s="199"/>
      <c r="H342" s="199"/>
      <c r="I342" s="202"/>
      <c r="J342" s="213">
        <f>BK342</f>
        <v>0</v>
      </c>
      <c r="K342" s="199"/>
      <c r="L342" s="204"/>
      <c r="M342" s="205"/>
      <c r="N342" s="206"/>
      <c r="O342" s="206"/>
      <c r="P342" s="207">
        <f>SUM(P343:P344)</f>
        <v>0</v>
      </c>
      <c r="Q342" s="206"/>
      <c r="R342" s="207">
        <f>SUM(R343:R344)</f>
        <v>0</v>
      </c>
      <c r="S342" s="206"/>
      <c r="T342" s="208">
        <f>SUM(T343:T344)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9" t="s">
        <v>78</v>
      </c>
      <c r="AT342" s="210" t="s">
        <v>70</v>
      </c>
      <c r="AU342" s="210" t="s">
        <v>78</v>
      </c>
      <c r="AY342" s="209" t="s">
        <v>141</v>
      </c>
      <c r="BK342" s="211">
        <f>SUM(BK343:BK344)</f>
        <v>0</v>
      </c>
    </row>
    <row r="343" s="2" customFormat="1">
      <c r="A343" s="40"/>
      <c r="B343" s="41"/>
      <c r="C343" s="214" t="s">
        <v>904</v>
      </c>
      <c r="D343" s="214" t="s">
        <v>143</v>
      </c>
      <c r="E343" s="215" t="s">
        <v>476</v>
      </c>
      <c r="F343" s="216" t="s">
        <v>477</v>
      </c>
      <c r="G343" s="217" t="s">
        <v>222</v>
      </c>
      <c r="H343" s="218">
        <v>315.72500000000002</v>
      </c>
      <c r="I343" s="219"/>
      <c r="J343" s="220">
        <f>ROUND(I343*H343,2)</f>
        <v>0</v>
      </c>
      <c r="K343" s="216" t="s">
        <v>147</v>
      </c>
      <c r="L343" s="46"/>
      <c r="M343" s="221" t="s">
        <v>19</v>
      </c>
      <c r="N343" s="222" t="s">
        <v>42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148</v>
      </c>
      <c r="AT343" s="225" t="s">
        <v>143</v>
      </c>
      <c r="AU343" s="225" t="s">
        <v>80</v>
      </c>
      <c r="AY343" s="19" t="s">
        <v>141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78</v>
      </c>
      <c r="BK343" s="226">
        <f>ROUND(I343*H343,2)</f>
        <v>0</v>
      </c>
      <c r="BL343" s="19" t="s">
        <v>148</v>
      </c>
      <c r="BM343" s="225" t="s">
        <v>905</v>
      </c>
    </row>
    <row r="344" s="2" customFormat="1">
      <c r="A344" s="40"/>
      <c r="B344" s="41"/>
      <c r="C344" s="42"/>
      <c r="D344" s="227" t="s">
        <v>150</v>
      </c>
      <c r="E344" s="42"/>
      <c r="F344" s="228" t="s">
        <v>477</v>
      </c>
      <c r="G344" s="42"/>
      <c r="H344" s="42"/>
      <c r="I344" s="229"/>
      <c r="J344" s="42"/>
      <c r="K344" s="42"/>
      <c r="L344" s="46"/>
      <c r="M344" s="286"/>
      <c r="N344" s="287"/>
      <c r="O344" s="288"/>
      <c r="P344" s="288"/>
      <c r="Q344" s="288"/>
      <c r="R344" s="288"/>
      <c r="S344" s="288"/>
      <c r="T344" s="289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150</v>
      </c>
      <c r="AU344" s="19" t="s">
        <v>80</v>
      </c>
    </row>
    <row r="345" s="2" customFormat="1" ht="6.96" customHeight="1">
      <c r="A345" s="40"/>
      <c r="B345" s="61"/>
      <c r="C345" s="62"/>
      <c r="D345" s="62"/>
      <c r="E345" s="62"/>
      <c r="F345" s="62"/>
      <c r="G345" s="62"/>
      <c r="H345" s="62"/>
      <c r="I345" s="62"/>
      <c r="J345" s="62"/>
      <c r="K345" s="62"/>
      <c r="L345" s="46"/>
      <c r="M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</row>
  </sheetData>
  <sheetProtection sheet="1" autoFilter="0" formatColumns="0" formatRows="0" objects="1" scenarios="1" spinCount="100000" saltValue="GAHQcfYaqJhAiVTeIWfr4yaDseOf2xkSgozaYSf1mblqPdg+wPgt6LThAkFBf+2Nw5cXfJ1lVnmngnfnVpckNA==" hashValue="4BFWI0Zfa0d1MTUjwZnUBXLRgqJ4MiOd5xLQ+qSTgY+u5BVycZ+OrLyPG9su3ao0UuEiBbtexrRvX6HtomkFSQ==" algorithmName="SHA-512" password="CC35"/>
  <autoFilter ref="C92:K3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Břeclav - ulice Bratislavská, cyklostezka, podélné stání a autobusový záliv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906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907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23. 6. 2021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27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34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ROUND((SUM(BE93:BE364)),  2)</f>
        <v>0</v>
      </c>
      <c r="G35" s="40"/>
      <c r="H35" s="40"/>
      <c r="I35" s="159">
        <v>0.20999999999999999</v>
      </c>
      <c r="J35" s="158">
        <f>ROUND(((SUM(BE93:BE364))*I35),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ROUND((SUM(BF93:BF364)),  2)</f>
        <v>0</v>
      </c>
      <c r="G36" s="40"/>
      <c r="H36" s="40"/>
      <c r="I36" s="159">
        <v>0.14999999999999999</v>
      </c>
      <c r="J36" s="158">
        <f>ROUND(((SUM(BF93:BF364))*I36),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ROUND((SUM(BG93:BG364)),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ROUND((SUM(BH93:BH364)),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ROUND((SUM(BI93:BI364)),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Břeclav - ulice Bratislavská, cyklostezka, podélné stání a autobusový záliv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906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 xml:space="preserve">SO 105 - Podélné parkovací stání 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34" t="s">
        <v>23</v>
      </c>
      <c r="J56" s="74" t="str">
        <f>IF(J14="","",J14)</f>
        <v>23. 6. 2021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>ViaDesigne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120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546</v>
      </c>
      <c r="E66" s="184"/>
      <c r="F66" s="184"/>
      <c r="G66" s="184"/>
      <c r="H66" s="184"/>
      <c r="I66" s="184"/>
      <c r="J66" s="185">
        <f>J191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121</v>
      </c>
      <c r="E67" s="184"/>
      <c r="F67" s="184"/>
      <c r="G67" s="184"/>
      <c r="H67" s="184"/>
      <c r="I67" s="184"/>
      <c r="J67" s="185">
        <f>J198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122</v>
      </c>
      <c r="E68" s="184"/>
      <c r="F68" s="184"/>
      <c r="G68" s="184"/>
      <c r="H68" s="184"/>
      <c r="I68" s="184"/>
      <c r="J68" s="185">
        <f>J231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123</v>
      </c>
      <c r="E69" s="184"/>
      <c r="F69" s="184"/>
      <c r="G69" s="184"/>
      <c r="H69" s="184"/>
      <c r="I69" s="184"/>
      <c r="J69" s="185">
        <f>J270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124</v>
      </c>
      <c r="E70" s="184"/>
      <c r="F70" s="184"/>
      <c r="G70" s="184"/>
      <c r="H70" s="184"/>
      <c r="I70" s="184"/>
      <c r="J70" s="185">
        <f>J323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125</v>
      </c>
      <c r="E71" s="184"/>
      <c r="F71" s="184"/>
      <c r="G71" s="184"/>
      <c r="H71" s="184"/>
      <c r="I71" s="184"/>
      <c r="J71" s="185">
        <f>J362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126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Břeclav - ulice Bratislavská, cyklostezka, podélné stání a autobusový záliv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112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906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114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 xml:space="preserve">SO 105 - Podélné parkovací stání 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Břeclav</v>
      </c>
      <c r="G87" s="42"/>
      <c r="H87" s="42"/>
      <c r="I87" s="34" t="s">
        <v>23</v>
      </c>
      <c r="J87" s="74" t="str">
        <f>IF(J14="","",J14)</f>
        <v>23. 6. 2021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 xml:space="preserve"> </v>
      </c>
      <c r="G89" s="42"/>
      <c r="H89" s="42"/>
      <c r="I89" s="34" t="s">
        <v>31</v>
      </c>
      <c r="J89" s="38" t="str">
        <f>E23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IF(E20="","",E20)</f>
        <v>Vyplň údaj</v>
      </c>
      <c r="G90" s="42"/>
      <c r="H90" s="42"/>
      <c r="I90" s="34" t="s">
        <v>33</v>
      </c>
      <c r="J90" s="38" t="str">
        <f>E26</f>
        <v>ViaDesigne s.r.o.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127</v>
      </c>
      <c r="D92" s="190" t="s">
        <v>56</v>
      </c>
      <c r="E92" s="190" t="s">
        <v>52</v>
      </c>
      <c r="F92" s="190" t="s">
        <v>53</v>
      </c>
      <c r="G92" s="190" t="s">
        <v>128</v>
      </c>
      <c r="H92" s="190" t="s">
        <v>129</v>
      </c>
      <c r="I92" s="190" t="s">
        <v>130</v>
      </c>
      <c r="J92" s="190" t="s">
        <v>117</v>
      </c>
      <c r="K92" s="191" t="s">
        <v>131</v>
      </c>
      <c r="L92" s="192"/>
      <c r="M92" s="94" t="s">
        <v>19</v>
      </c>
      <c r="N92" s="95" t="s">
        <v>41</v>
      </c>
      <c r="O92" s="95" t="s">
        <v>132</v>
      </c>
      <c r="P92" s="95" t="s">
        <v>133</v>
      </c>
      <c r="Q92" s="95" t="s">
        <v>134</v>
      </c>
      <c r="R92" s="95" t="s">
        <v>135</v>
      </c>
      <c r="S92" s="95" t="s">
        <v>136</v>
      </c>
      <c r="T92" s="96" t="s">
        <v>137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138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</f>
        <v>0</v>
      </c>
      <c r="Q93" s="98"/>
      <c r="R93" s="195">
        <f>R94</f>
        <v>1586.88195036</v>
      </c>
      <c r="S93" s="98"/>
      <c r="T93" s="196">
        <f>T94</f>
        <v>459.06259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70</v>
      </c>
      <c r="AU93" s="19" t="s">
        <v>118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139</v>
      </c>
      <c r="F94" s="201" t="s">
        <v>140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P95+P191+P198+P231+P270+P323+P362</f>
        <v>0</v>
      </c>
      <c r="Q94" s="206"/>
      <c r="R94" s="207">
        <f>R95+R191+R198+R231+R270+R323+R362</f>
        <v>1586.88195036</v>
      </c>
      <c r="S94" s="206"/>
      <c r="T94" s="208">
        <f>T95+T191+T198+T231+T270+T323+T362</f>
        <v>459.06259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141</v>
      </c>
      <c r="BK94" s="211">
        <f>BK95+BK191+BK198+BK231+BK270+BK323+BK362</f>
        <v>0</v>
      </c>
    </row>
    <row r="95" s="12" customFormat="1" ht="22.8" customHeight="1">
      <c r="A95" s="12"/>
      <c r="B95" s="198"/>
      <c r="C95" s="199"/>
      <c r="D95" s="200" t="s">
        <v>70</v>
      </c>
      <c r="E95" s="212" t="s">
        <v>78</v>
      </c>
      <c r="F95" s="212" t="s">
        <v>142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SUM(P96:P190)</f>
        <v>0</v>
      </c>
      <c r="Q95" s="206"/>
      <c r="R95" s="207">
        <f>SUM(R96:R190)</f>
        <v>40.824751999999997</v>
      </c>
      <c r="S95" s="206"/>
      <c r="T95" s="208">
        <f>SUM(T96:T190)</f>
        <v>456.42211000000003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141</v>
      </c>
      <c r="BK95" s="211">
        <f>SUM(BK96:BK190)</f>
        <v>0</v>
      </c>
    </row>
    <row r="96" s="2" customFormat="1">
      <c r="A96" s="40"/>
      <c r="B96" s="41"/>
      <c r="C96" s="214" t="s">
        <v>78</v>
      </c>
      <c r="D96" s="214" t="s">
        <v>143</v>
      </c>
      <c r="E96" s="215" t="s">
        <v>144</v>
      </c>
      <c r="F96" s="216" t="s">
        <v>145</v>
      </c>
      <c r="G96" s="217" t="s">
        <v>146</v>
      </c>
      <c r="H96" s="218">
        <v>167.71000000000001</v>
      </c>
      <c r="I96" s="219"/>
      <c r="J96" s="220">
        <f>ROUND(I96*H96,2)</f>
        <v>0</v>
      </c>
      <c r="K96" s="216" t="s">
        <v>147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0.255</v>
      </c>
      <c r="T96" s="224">
        <f>S96*H96</f>
        <v>42.76605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148</v>
      </c>
      <c r="AT96" s="225" t="s">
        <v>143</v>
      </c>
      <c r="AU96" s="225" t="s">
        <v>80</v>
      </c>
      <c r="AY96" s="19" t="s">
        <v>141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148</v>
      </c>
      <c r="BM96" s="225" t="s">
        <v>908</v>
      </c>
    </row>
    <row r="97" s="2" customFormat="1">
      <c r="A97" s="40"/>
      <c r="B97" s="41"/>
      <c r="C97" s="42"/>
      <c r="D97" s="227" t="s">
        <v>150</v>
      </c>
      <c r="E97" s="42"/>
      <c r="F97" s="228" t="s">
        <v>145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80</v>
      </c>
    </row>
    <row r="98" s="13" customFormat="1">
      <c r="A98" s="13"/>
      <c r="B98" s="232"/>
      <c r="C98" s="233"/>
      <c r="D98" s="227" t="s">
        <v>151</v>
      </c>
      <c r="E98" s="234" t="s">
        <v>19</v>
      </c>
      <c r="F98" s="235" t="s">
        <v>909</v>
      </c>
      <c r="G98" s="233"/>
      <c r="H98" s="236">
        <v>167.71000000000001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151</v>
      </c>
      <c r="AU98" s="242" t="s">
        <v>80</v>
      </c>
      <c r="AV98" s="13" t="s">
        <v>80</v>
      </c>
      <c r="AW98" s="13" t="s">
        <v>32</v>
      </c>
      <c r="AX98" s="13" t="s">
        <v>78</v>
      </c>
      <c r="AY98" s="242" t="s">
        <v>141</v>
      </c>
    </row>
    <row r="99" s="2" customFormat="1" ht="33" customHeight="1">
      <c r="A99" s="40"/>
      <c r="B99" s="41"/>
      <c r="C99" s="214" t="s">
        <v>80</v>
      </c>
      <c r="D99" s="214" t="s">
        <v>143</v>
      </c>
      <c r="E99" s="215" t="s">
        <v>910</v>
      </c>
      <c r="F99" s="216" t="s">
        <v>911</v>
      </c>
      <c r="G99" s="217" t="s">
        <v>146</v>
      </c>
      <c r="H99" s="218">
        <v>50.229999999999997</v>
      </c>
      <c r="I99" s="219"/>
      <c r="J99" s="220">
        <f>ROUND(I99*H99,2)</f>
        <v>0</v>
      </c>
      <c r="K99" s="216" t="s">
        <v>147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0.41699999999999998</v>
      </c>
      <c r="T99" s="224">
        <f>S99*H99</f>
        <v>20.945909999999998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148</v>
      </c>
      <c r="AT99" s="225" t="s">
        <v>143</v>
      </c>
      <c r="AU99" s="225" t="s">
        <v>80</v>
      </c>
      <c r="AY99" s="19" t="s">
        <v>141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78</v>
      </c>
      <c r="BK99" s="226">
        <f>ROUND(I99*H99,2)</f>
        <v>0</v>
      </c>
      <c r="BL99" s="19" t="s">
        <v>148</v>
      </c>
      <c r="BM99" s="225" t="s">
        <v>912</v>
      </c>
    </row>
    <row r="100" s="2" customFormat="1">
      <c r="A100" s="40"/>
      <c r="B100" s="41"/>
      <c r="C100" s="42"/>
      <c r="D100" s="227" t="s">
        <v>150</v>
      </c>
      <c r="E100" s="42"/>
      <c r="F100" s="228" t="s">
        <v>911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80</v>
      </c>
    </row>
    <row r="101" s="13" customFormat="1">
      <c r="A101" s="13"/>
      <c r="B101" s="232"/>
      <c r="C101" s="233"/>
      <c r="D101" s="227" t="s">
        <v>151</v>
      </c>
      <c r="E101" s="234" t="s">
        <v>19</v>
      </c>
      <c r="F101" s="235" t="s">
        <v>913</v>
      </c>
      <c r="G101" s="233"/>
      <c r="H101" s="236">
        <v>50.229999999999997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151</v>
      </c>
      <c r="AU101" s="242" t="s">
        <v>80</v>
      </c>
      <c r="AV101" s="13" t="s">
        <v>80</v>
      </c>
      <c r="AW101" s="13" t="s">
        <v>32</v>
      </c>
      <c r="AX101" s="13" t="s">
        <v>78</v>
      </c>
      <c r="AY101" s="242" t="s">
        <v>141</v>
      </c>
    </row>
    <row r="102" s="2" customFormat="1">
      <c r="A102" s="40"/>
      <c r="B102" s="41"/>
      <c r="C102" s="214" t="s">
        <v>162</v>
      </c>
      <c r="D102" s="214" t="s">
        <v>143</v>
      </c>
      <c r="E102" s="215" t="s">
        <v>675</v>
      </c>
      <c r="F102" s="216" t="s">
        <v>676</v>
      </c>
      <c r="G102" s="217" t="s">
        <v>146</v>
      </c>
      <c r="H102" s="218">
        <v>105.68000000000001</v>
      </c>
      <c r="I102" s="219"/>
      <c r="J102" s="220">
        <f>ROUND(I102*H102,2)</f>
        <v>0</v>
      </c>
      <c r="K102" s="216" t="s">
        <v>147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0.17000000000000001</v>
      </c>
      <c r="T102" s="224">
        <f>S102*H102</f>
        <v>17.965600000000002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148</v>
      </c>
      <c r="AT102" s="225" t="s">
        <v>143</v>
      </c>
      <c r="AU102" s="225" t="s">
        <v>80</v>
      </c>
      <c r="AY102" s="19" t="s">
        <v>141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148</v>
      </c>
      <c r="BM102" s="225" t="s">
        <v>914</v>
      </c>
    </row>
    <row r="103" s="2" customFormat="1">
      <c r="A103" s="40"/>
      <c r="B103" s="41"/>
      <c r="C103" s="42"/>
      <c r="D103" s="227" t="s">
        <v>150</v>
      </c>
      <c r="E103" s="42"/>
      <c r="F103" s="228" t="s">
        <v>676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150</v>
      </c>
      <c r="AU103" s="19" t="s">
        <v>80</v>
      </c>
    </row>
    <row r="104" s="13" customFormat="1">
      <c r="A104" s="13"/>
      <c r="B104" s="232"/>
      <c r="C104" s="233"/>
      <c r="D104" s="227" t="s">
        <v>151</v>
      </c>
      <c r="E104" s="234" t="s">
        <v>19</v>
      </c>
      <c r="F104" s="235" t="s">
        <v>915</v>
      </c>
      <c r="G104" s="233"/>
      <c r="H104" s="236">
        <v>105.68000000000001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151</v>
      </c>
      <c r="AU104" s="242" t="s">
        <v>80</v>
      </c>
      <c r="AV104" s="13" t="s">
        <v>80</v>
      </c>
      <c r="AW104" s="13" t="s">
        <v>32</v>
      </c>
      <c r="AX104" s="13" t="s">
        <v>78</v>
      </c>
      <c r="AY104" s="242" t="s">
        <v>141</v>
      </c>
    </row>
    <row r="105" s="2" customFormat="1">
      <c r="A105" s="40"/>
      <c r="B105" s="41"/>
      <c r="C105" s="214" t="s">
        <v>148</v>
      </c>
      <c r="D105" s="214" t="s">
        <v>143</v>
      </c>
      <c r="E105" s="215" t="s">
        <v>549</v>
      </c>
      <c r="F105" s="216" t="s">
        <v>550</v>
      </c>
      <c r="G105" s="217" t="s">
        <v>146</v>
      </c>
      <c r="H105" s="218">
        <v>66.299999999999997</v>
      </c>
      <c r="I105" s="219"/>
      <c r="J105" s="220">
        <f>ROUND(I105*H105,2)</f>
        <v>0</v>
      </c>
      <c r="K105" s="216" t="s">
        <v>147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0.28999999999999998</v>
      </c>
      <c r="T105" s="224">
        <f>S105*H105</f>
        <v>19.226999999999997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148</v>
      </c>
      <c r="AT105" s="225" t="s">
        <v>143</v>
      </c>
      <c r="AU105" s="225" t="s">
        <v>80</v>
      </c>
      <c r="AY105" s="19" t="s">
        <v>141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78</v>
      </c>
      <c r="BK105" s="226">
        <f>ROUND(I105*H105,2)</f>
        <v>0</v>
      </c>
      <c r="BL105" s="19" t="s">
        <v>148</v>
      </c>
      <c r="BM105" s="225" t="s">
        <v>916</v>
      </c>
    </row>
    <row r="106" s="2" customFormat="1">
      <c r="A106" s="40"/>
      <c r="B106" s="41"/>
      <c r="C106" s="42"/>
      <c r="D106" s="227" t="s">
        <v>150</v>
      </c>
      <c r="E106" s="42"/>
      <c r="F106" s="228" t="s">
        <v>550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150</v>
      </c>
      <c r="AU106" s="19" t="s">
        <v>80</v>
      </c>
    </row>
    <row r="107" s="13" customFormat="1">
      <c r="A107" s="13"/>
      <c r="B107" s="232"/>
      <c r="C107" s="233"/>
      <c r="D107" s="227" t="s">
        <v>151</v>
      </c>
      <c r="E107" s="234" t="s">
        <v>19</v>
      </c>
      <c r="F107" s="235" t="s">
        <v>917</v>
      </c>
      <c r="G107" s="233"/>
      <c r="H107" s="236">
        <v>66.299999999999997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151</v>
      </c>
      <c r="AU107" s="242" t="s">
        <v>80</v>
      </c>
      <c r="AV107" s="13" t="s">
        <v>80</v>
      </c>
      <c r="AW107" s="13" t="s">
        <v>32</v>
      </c>
      <c r="AX107" s="13" t="s">
        <v>78</v>
      </c>
      <c r="AY107" s="242" t="s">
        <v>141</v>
      </c>
    </row>
    <row r="108" s="2" customFormat="1">
      <c r="A108" s="40"/>
      <c r="B108" s="41"/>
      <c r="C108" s="214" t="s">
        <v>173</v>
      </c>
      <c r="D108" s="214" t="s">
        <v>143</v>
      </c>
      <c r="E108" s="215" t="s">
        <v>918</v>
      </c>
      <c r="F108" s="216" t="s">
        <v>919</v>
      </c>
      <c r="G108" s="217" t="s">
        <v>146</v>
      </c>
      <c r="H108" s="218">
        <v>370.79000000000002</v>
      </c>
      <c r="I108" s="219"/>
      <c r="J108" s="220">
        <f>ROUND(I108*H108,2)</f>
        <v>0</v>
      </c>
      <c r="K108" s="216" t="s">
        <v>147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0.57999999999999996</v>
      </c>
      <c r="T108" s="224">
        <f>S108*H108</f>
        <v>215.0582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148</v>
      </c>
      <c r="AT108" s="225" t="s">
        <v>143</v>
      </c>
      <c r="AU108" s="225" t="s">
        <v>80</v>
      </c>
      <c r="AY108" s="19" t="s">
        <v>141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78</v>
      </c>
      <c r="BK108" s="226">
        <f>ROUND(I108*H108,2)</f>
        <v>0</v>
      </c>
      <c r="BL108" s="19" t="s">
        <v>148</v>
      </c>
      <c r="BM108" s="225" t="s">
        <v>920</v>
      </c>
    </row>
    <row r="109" s="2" customFormat="1">
      <c r="A109" s="40"/>
      <c r="B109" s="41"/>
      <c r="C109" s="42"/>
      <c r="D109" s="227" t="s">
        <v>150</v>
      </c>
      <c r="E109" s="42"/>
      <c r="F109" s="228" t="s">
        <v>919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80</v>
      </c>
    </row>
    <row r="110" s="13" customFormat="1">
      <c r="A110" s="13"/>
      <c r="B110" s="232"/>
      <c r="C110" s="233"/>
      <c r="D110" s="227" t="s">
        <v>151</v>
      </c>
      <c r="E110" s="234" t="s">
        <v>19</v>
      </c>
      <c r="F110" s="235" t="s">
        <v>921</v>
      </c>
      <c r="G110" s="233"/>
      <c r="H110" s="236">
        <v>50.229999999999997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151</v>
      </c>
      <c r="AU110" s="242" t="s">
        <v>80</v>
      </c>
      <c r="AV110" s="13" t="s">
        <v>80</v>
      </c>
      <c r="AW110" s="13" t="s">
        <v>32</v>
      </c>
      <c r="AX110" s="13" t="s">
        <v>71</v>
      </c>
      <c r="AY110" s="242" t="s">
        <v>141</v>
      </c>
    </row>
    <row r="111" s="13" customFormat="1">
      <c r="A111" s="13"/>
      <c r="B111" s="232"/>
      <c r="C111" s="233"/>
      <c r="D111" s="227" t="s">
        <v>151</v>
      </c>
      <c r="E111" s="234" t="s">
        <v>19</v>
      </c>
      <c r="F111" s="235" t="s">
        <v>922</v>
      </c>
      <c r="G111" s="233"/>
      <c r="H111" s="236">
        <v>218.37000000000001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151</v>
      </c>
      <c r="AU111" s="242" t="s">
        <v>80</v>
      </c>
      <c r="AV111" s="13" t="s">
        <v>80</v>
      </c>
      <c r="AW111" s="13" t="s">
        <v>32</v>
      </c>
      <c r="AX111" s="13" t="s">
        <v>71</v>
      </c>
      <c r="AY111" s="242" t="s">
        <v>141</v>
      </c>
    </row>
    <row r="112" s="13" customFormat="1">
      <c r="A112" s="13"/>
      <c r="B112" s="232"/>
      <c r="C112" s="233"/>
      <c r="D112" s="227" t="s">
        <v>151</v>
      </c>
      <c r="E112" s="234" t="s">
        <v>19</v>
      </c>
      <c r="F112" s="235" t="s">
        <v>923</v>
      </c>
      <c r="G112" s="233"/>
      <c r="H112" s="236">
        <v>102.19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151</v>
      </c>
      <c r="AU112" s="242" t="s">
        <v>80</v>
      </c>
      <c r="AV112" s="13" t="s">
        <v>80</v>
      </c>
      <c r="AW112" s="13" t="s">
        <v>32</v>
      </c>
      <c r="AX112" s="13" t="s">
        <v>71</v>
      </c>
      <c r="AY112" s="242" t="s">
        <v>141</v>
      </c>
    </row>
    <row r="113" s="14" customFormat="1">
      <c r="A113" s="14"/>
      <c r="B113" s="243"/>
      <c r="C113" s="244"/>
      <c r="D113" s="227" t="s">
        <v>151</v>
      </c>
      <c r="E113" s="245" t="s">
        <v>19</v>
      </c>
      <c r="F113" s="246" t="s">
        <v>155</v>
      </c>
      <c r="G113" s="244"/>
      <c r="H113" s="247">
        <v>370.79000000000002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151</v>
      </c>
      <c r="AU113" s="253" t="s">
        <v>80</v>
      </c>
      <c r="AV113" s="14" t="s">
        <v>148</v>
      </c>
      <c r="AW113" s="14" t="s">
        <v>32</v>
      </c>
      <c r="AX113" s="14" t="s">
        <v>78</v>
      </c>
      <c r="AY113" s="253" t="s">
        <v>141</v>
      </c>
    </row>
    <row r="114" s="2" customFormat="1" ht="33" customHeight="1">
      <c r="A114" s="40"/>
      <c r="B114" s="41"/>
      <c r="C114" s="214" t="s">
        <v>181</v>
      </c>
      <c r="D114" s="214" t="s">
        <v>143</v>
      </c>
      <c r="E114" s="215" t="s">
        <v>924</v>
      </c>
      <c r="F114" s="216" t="s">
        <v>925</v>
      </c>
      <c r="G114" s="217" t="s">
        <v>146</v>
      </c>
      <c r="H114" s="218">
        <v>276.77999999999997</v>
      </c>
      <c r="I114" s="219"/>
      <c r="J114" s="220">
        <f>ROUND(I114*H114,2)</f>
        <v>0</v>
      </c>
      <c r="K114" s="216" t="s">
        <v>147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0.22</v>
      </c>
      <c r="T114" s="224">
        <f>S114*H114</f>
        <v>60.891599999999997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148</v>
      </c>
      <c r="AT114" s="225" t="s">
        <v>143</v>
      </c>
      <c r="AU114" s="225" t="s">
        <v>80</v>
      </c>
      <c r="AY114" s="19" t="s">
        <v>141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78</v>
      </c>
      <c r="BK114" s="226">
        <f>ROUND(I114*H114,2)</f>
        <v>0</v>
      </c>
      <c r="BL114" s="19" t="s">
        <v>148</v>
      </c>
      <c r="BM114" s="225" t="s">
        <v>926</v>
      </c>
    </row>
    <row r="115" s="2" customFormat="1">
      <c r="A115" s="40"/>
      <c r="B115" s="41"/>
      <c r="C115" s="42"/>
      <c r="D115" s="227" t="s">
        <v>150</v>
      </c>
      <c r="E115" s="42"/>
      <c r="F115" s="228" t="s">
        <v>925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150</v>
      </c>
      <c r="AU115" s="19" t="s">
        <v>80</v>
      </c>
    </row>
    <row r="116" s="13" customFormat="1">
      <c r="A116" s="13"/>
      <c r="B116" s="232"/>
      <c r="C116" s="233"/>
      <c r="D116" s="227" t="s">
        <v>151</v>
      </c>
      <c r="E116" s="234" t="s">
        <v>19</v>
      </c>
      <c r="F116" s="235" t="s">
        <v>927</v>
      </c>
      <c r="G116" s="233"/>
      <c r="H116" s="236">
        <v>58.409999999999997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151</v>
      </c>
      <c r="AU116" s="242" t="s">
        <v>80</v>
      </c>
      <c r="AV116" s="13" t="s">
        <v>80</v>
      </c>
      <c r="AW116" s="13" t="s">
        <v>32</v>
      </c>
      <c r="AX116" s="13" t="s">
        <v>71</v>
      </c>
      <c r="AY116" s="242" t="s">
        <v>141</v>
      </c>
    </row>
    <row r="117" s="13" customFormat="1">
      <c r="A117" s="13"/>
      <c r="B117" s="232"/>
      <c r="C117" s="233"/>
      <c r="D117" s="227" t="s">
        <v>151</v>
      </c>
      <c r="E117" s="234" t="s">
        <v>19</v>
      </c>
      <c r="F117" s="235" t="s">
        <v>928</v>
      </c>
      <c r="G117" s="233"/>
      <c r="H117" s="236">
        <v>218.37000000000001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151</v>
      </c>
      <c r="AU117" s="242" t="s">
        <v>80</v>
      </c>
      <c r="AV117" s="13" t="s">
        <v>80</v>
      </c>
      <c r="AW117" s="13" t="s">
        <v>32</v>
      </c>
      <c r="AX117" s="13" t="s">
        <v>71</v>
      </c>
      <c r="AY117" s="242" t="s">
        <v>141</v>
      </c>
    </row>
    <row r="118" s="14" customFormat="1">
      <c r="A118" s="14"/>
      <c r="B118" s="243"/>
      <c r="C118" s="244"/>
      <c r="D118" s="227" t="s">
        <v>151</v>
      </c>
      <c r="E118" s="245" t="s">
        <v>19</v>
      </c>
      <c r="F118" s="246" t="s">
        <v>155</v>
      </c>
      <c r="G118" s="244"/>
      <c r="H118" s="247">
        <v>276.77999999999997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151</v>
      </c>
      <c r="AU118" s="253" t="s">
        <v>80</v>
      </c>
      <c r="AV118" s="14" t="s">
        <v>148</v>
      </c>
      <c r="AW118" s="14" t="s">
        <v>32</v>
      </c>
      <c r="AX118" s="14" t="s">
        <v>78</v>
      </c>
      <c r="AY118" s="253" t="s">
        <v>141</v>
      </c>
    </row>
    <row r="119" s="2" customFormat="1">
      <c r="A119" s="40"/>
      <c r="B119" s="41"/>
      <c r="C119" s="214" t="s">
        <v>187</v>
      </c>
      <c r="D119" s="214" t="s">
        <v>143</v>
      </c>
      <c r="E119" s="215" t="s">
        <v>174</v>
      </c>
      <c r="F119" s="216" t="s">
        <v>175</v>
      </c>
      <c r="G119" s="217" t="s">
        <v>176</v>
      </c>
      <c r="H119" s="218">
        <v>375.79000000000002</v>
      </c>
      <c r="I119" s="219"/>
      <c r="J119" s="220">
        <f>ROUND(I119*H119,2)</f>
        <v>0</v>
      </c>
      <c r="K119" s="216" t="s">
        <v>147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0.20499999999999999</v>
      </c>
      <c r="T119" s="224">
        <f>S119*H119</f>
        <v>77.036950000000004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148</v>
      </c>
      <c r="AT119" s="225" t="s">
        <v>143</v>
      </c>
      <c r="AU119" s="225" t="s">
        <v>80</v>
      </c>
      <c r="AY119" s="19" t="s">
        <v>141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78</v>
      </c>
      <c r="BK119" s="226">
        <f>ROUND(I119*H119,2)</f>
        <v>0</v>
      </c>
      <c r="BL119" s="19" t="s">
        <v>148</v>
      </c>
      <c r="BM119" s="225" t="s">
        <v>929</v>
      </c>
    </row>
    <row r="120" s="2" customFormat="1">
      <c r="A120" s="40"/>
      <c r="B120" s="41"/>
      <c r="C120" s="42"/>
      <c r="D120" s="227" t="s">
        <v>150</v>
      </c>
      <c r="E120" s="42"/>
      <c r="F120" s="228" t="s">
        <v>175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150</v>
      </c>
      <c r="AU120" s="19" t="s">
        <v>80</v>
      </c>
    </row>
    <row r="121" s="13" customFormat="1">
      <c r="A121" s="13"/>
      <c r="B121" s="232"/>
      <c r="C121" s="233"/>
      <c r="D121" s="227" t="s">
        <v>151</v>
      </c>
      <c r="E121" s="234" t="s">
        <v>19</v>
      </c>
      <c r="F121" s="235" t="s">
        <v>930</v>
      </c>
      <c r="G121" s="233"/>
      <c r="H121" s="236">
        <v>173.5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151</v>
      </c>
      <c r="AU121" s="242" t="s">
        <v>80</v>
      </c>
      <c r="AV121" s="13" t="s">
        <v>80</v>
      </c>
      <c r="AW121" s="13" t="s">
        <v>32</v>
      </c>
      <c r="AX121" s="13" t="s">
        <v>71</v>
      </c>
      <c r="AY121" s="242" t="s">
        <v>141</v>
      </c>
    </row>
    <row r="122" s="13" customFormat="1">
      <c r="A122" s="13"/>
      <c r="B122" s="232"/>
      <c r="C122" s="233"/>
      <c r="D122" s="227" t="s">
        <v>151</v>
      </c>
      <c r="E122" s="234" t="s">
        <v>19</v>
      </c>
      <c r="F122" s="235" t="s">
        <v>931</v>
      </c>
      <c r="G122" s="233"/>
      <c r="H122" s="236">
        <v>202.28999999999999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151</v>
      </c>
      <c r="AU122" s="242" t="s">
        <v>80</v>
      </c>
      <c r="AV122" s="13" t="s">
        <v>80</v>
      </c>
      <c r="AW122" s="13" t="s">
        <v>32</v>
      </c>
      <c r="AX122" s="13" t="s">
        <v>71</v>
      </c>
      <c r="AY122" s="242" t="s">
        <v>141</v>
      </c>
    </row>
    <row r="123" s="14" customFormat="1">
      <c r="A123" s="14"/>
      <c r="B123" s="243"/>
      <c r="C123" s="244"/>
      <c r="D123" s="227" t="s">
        <v>151</v>
      </c>
      <c r="E123" s="245" t="s">
        <v>19</v>
      </c>
      <c r="F123" s="246" t="s">
        <v>155</v>
      </c>
      <c r="G123" s="244"/>
      <c r="H123" s="247">
        <v>375.79000000000002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151</v>
      </c>
      <c r="AU123" s="253" t="s">
        <v>80</v>
      </c>
      <c r="AV123" s="14" t="s">
        <v>148</v>
      </c>
      <c r="AW123" s="14" t="s">
        <v>32</v>
      </c>
      <c r="AX123" s="14" t="s">
        <v>78</v>
      </c>
      <c r="AY123" s="253" t="s">
        <v>141</v>
      </c>
    </row>
    <row r="124" s="2" customFormat="1">
      <c r="A124" s="40"/>
      <c r="B124" s="41"/>
      <c r="C124" s="214" t="s">
        <v>198</v>
      </c>
      <c r="D124" s="214" t="s">
        <v>143</v>
      </c>
      <c r="E124" s="215" t="s">
        <v>182</v>
      </c>
      <c r="F124" s="216" t="s">
        <v>183</v>
      </c>
      <c r="G124" s="217" t="s">
        <v>176</v>
      </c>
      <c r="H124" s="218">
        <v>63.270000000000003</v>
      </c>
      <c r="I124" s="219"/>
      <c r="J124" s="220">
        <f>ROUND(I124*H124,2)</f>
        <v>0</v>
      </c>
      <c r="K124" s="216" t="s">
        <v>147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0.040000000000000001</v>
      </c>
      <c r="T124" s="224">
        <f>S124*H124</f>
        <v>2.5308000000000002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148</v>
      </c>
      <c r="AT124" s="225" t="s">
        <v>143</v>
      </c>
      <c r="AU124" s="225" t="s">
        <v>80</v>
      </c>
      <c r="AY124" s="19" t="s">
        <v>141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78</v>
      </c>
      <c r="BK124" s="226">
        <f>ROUND(I124*H124,2)</f>
        <v>0</v>
      </c>
      <c r="BL124" s="19" t="s">
        <v>148</v>
      </c>
      <c r="BM124" s="225" t="s">
        <v>932</v>
      </c>
    </row>
    <row r="125" s="2" customFormat="1">
      <c r="A125" s="40"/>
      <c r="B125" s="41"/>
      <c r="C125" s="42"/>
      <c r="D125" s="227" t="s">
        <v>150</v>
      </c>
      <c r="E125" s="42"/>
      <c r="F125" s="228" t="s">
        <v>183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80</v>
      </c>
    </row>
    <row r="126" s="13" customFormat="1">
      <c r="A126" s="13"/>
      <c r="B126" s="232"/>
      <c r="C126" s="233"/>
      <c r="D126" s="227" t="s">
        <v>151</v>
      </c>
      <c r="E126" s="234" t="s">
        <v>19</v>
      </c>
      <c r="F126" s="235" t="s">
        <v>933</v>
      </c>
      <c r="G126" s="233"/>
      <c r="H126" s="236">
        <v>63.270000000000003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151</v>
      </c>
      <c r="AU126" s="242" t="s">
        <v>80</v>
      </c>
      <c r="AV126" s="13" t="s">
        <v>80</v>
      </c>
      <c r="AW126" s="13" t="s">
        <v>32</v>
      </c>
      <c r="AX126" s="13" t="s">
        <v>78</v>
      </c>
      <c r="AY126" s="242" t="s">
        <v>141</v>
      </c>
    </row>
    <row r="127" s="2" customFormat="1" ht="21.75" customHeight="1">
      <c r="A127" s="40"/>
      <c r="B127" s="41"/>
      <c r="C127" s="214" t="s">
        <v>206</v>
      </c>
      <c r="D127" s="214" t="s">
        <v>143</v>
      </c>
      <c r="E127" s="215" t="s">
        <v>188</v>
      </c>
      <c r="F127" s="216" t="s">
        <v>189</v>
      </c>
      <c r="G127" s="217" t="s">
        <v>190</v>
      </c>
      <c r="H127" s="218">
        <v>459.911</v>
      </c>
      <c r="I127" s="219"/>
      <c r="J127" s="220">
        <f>ROUND(I127*H127,2)</f>
        <v>0</v>
      </c>
      <c r="K127" s="216" t="s">
        <v>147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148</v>
      </c>
      <c r="AT127" s="225" t="s">
        <v>143</v>
      </c>
      <c r="AU127" s="225" t="s">
        <v>80</v>
      </c>
      <c r="AY127" s="19" t="s">
        <v>141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148</v>
      </c>
      <c r="BM127" s="225" t="s">
        <v>934</v>
      </c>
    </row>
    <row r="128" s="2" customFormat="1">
      <c r="A128" s="40"/>
      <c r="B128" s="41"/>
      <c r="C128" s="42"/>
      <c r="D128" s="227" t="s">
        <v>150</v>
      </c>
      <c r="E128" s="42"/>
      <c r="F128" s="228" t="s">
        <v>189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150</v>
      </c>
      <c r="AU128" s="19" t="s">
        <v>80</v>
      </c>
    </row>
    <row r="129" s="13" customFormat="1">
      <c r="A129" s="13"/>
      <c r="B129" s="232"/>
      <c r="C129" s="233"/>
      <c r="D129" s="227" t="s">
        <v>151</v>
      </c>
      <c r="E129" s="234" t="s">
        <v>19</v>
      </c>
      <c r="F129" s="235" t="s">
        <v>935</v>
      </c>
      <c r="G129" s="233"/>
      <c r="H129" s="236">
        <v>32.487000000000002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151</v>
      </c>
      <c r="AU129" s="242" t="s">
        <v>80</v>
      </c>
      <c r="AV129" s="13" t="s">
        <v>80</v>
      </c>
      <c r="AW129" s="13" t="s">
        <v>32</v>
      </c>
      <c r="AX129" s="13" t="s">
        <v>71</v>
      </c>
      <c r="AY129" s="242" t="s">
        <v>141</v>
      </c>
    </row>
    <row r="130" s="13" customFormat="1">
      <c r="A130" s="13"/>
      <c r="B130" s="232"/>
      <c r="C130" s="233"/>
      <c r="D130" s="227" t="s">
        <v>151</v>
      </c>
      <c r="E130" s="234" t="s">
        <v>19</v>
      </c>
      <c r="F130" s="235" t="s">
        <v>936</v>
      </c>
      <c r="G130" s="233"/>
      <c r="H130" s="236">
        <v>6.0279999999999996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151</v>
      </c>
      <c r="AU130" s="242" t="s">
        <v>80</v>
      </c>
      <c r="AV130" s="13" t="s">
        <v>80</v>
      </c>
      <c r="AW130" s="13" t="s">
        <v>32</v>
      </c>
      <c r="AX130" s="13" t="s">
        <v>71</v>
      </c>
      <c r="AY130" s="242" t="s">
        <v>141</v>
      </c>
    </row>
    <row r="131" s="13" customFormat="1">
      <c r="A131" s="13"/>
      <c r="B131" s="232"/>
      <c r="C131" s="233"/>
      <c r="D131" s="227" t="s">
        <v>151</v>
      </c>
      <c r="E131" s="234" t="s">
        <v>19</v>
      </c>
      <c r="F131" s="235" t="s">
        <v>937</v>
      </c>
      <c r="G131" s="233"/>
      <c r="H131" s="236">
        <v>26.204000000000001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151</v>
      </c>
      <c r="AU131" s="242" t="s">
        <v>80</v>
      </c>
      <c r="AV131" s="13" t="s">
        <v>80</v>
      </c>
      <c r="AW131" s="13" t="s">
        <v>32</v>
      </c>
      <c r="AX131" s="13" t="s">
        <v>71</v>
      </c>
      <c r="AY131" s="242" t="s">
        <v>141</v>
      </c>
    </row>
    <row r="132" s="13" customFormat="1">
      <c r="A132" s="13"/>
      <c r="B132" s="232"/>
      <c r="C132" s="233"/>
      <c r="D132" s="227" t="s">
        <v>151</v>
      </c>
      <c r="E132" s="234" t="s">
        <v>19</v>
      </c>
      <c r="F132" s="235" t="s">
        <v>938</v>
      </c>
      <c r="G132" s="233"/>
      <c r="H132" s="236">
        <v>206.92500000000001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151</v>
      </c>
      <c r="AU132" s="242" t="s">
        <v>80</v>
      </c>
      <c r="AV132" s="13" t="s">
        <v>80</v>
      </c>
      <c r="AW132" s="13" t="s">
        <v>32</v>
      </c>
      <c r="AX132" s="13" t="s">
        <v>71</v>
      </c>
      <c r="AY132" s="242" t="s">
        <v>141</v>
      </c>
    </row>
    <row r="133" s="13" customFormat="1">
      <c r="A133" s="13"/>
      <c r="B133" s="232"/>
      <c r="C133" s="233"/>
      <c r="D133" s="227" t="s">
        <v>151</v>
      </c>
      <c r="E133" s="234" t="s">
        <v>19</v>
      </c>
      <c r="F133" s="235" t="s">
        <v>939</v>
      </c>
      <c r="G133" s="233"/>
      <c r="H133" s="236">
        <v>24.042000000000002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151</v>
      </c>
      <c r="AU133" s="242" t="s">
        <v>80</v>
      </c>
      <c r="AV133" s="13" t="s">
        <v>80</v>
      </c>
      <c r="AW133" s="13" t="s">
        <v>32</v>
      </c>
      <c r="AX133" s="13" t="s">
        <v>71</v>
      </c>
      <c r="AY133" s="242" t="s">
        <v>141</v>
      </c>
    </row>
    <row r="134" s="13" customFormat="1">
      <c r="A134" s="13"/>
      <c r="B134" s="232"/>
      <c r="C134" s="233"/>
      <c r="D134" s="227" t="s">
        <v>151</v>
      </c>
      <c r="E134" s="234" t="s">
        <v>19</v>
      </c>
      <c r="F134" s="235" t="s">
        <v>940</v>
      </c>
      <c r="G134" s="233"/>
      <c r="H134" s="236">
        <v>12.263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151</v>
      </c>
      <c r="AU134" s="242" t="s">
        <v>80</v>
      </c>
      <c r="AV134" s="13" t="s">
        <v>80</v>
      </c>
      <c r="AW134" s="13" t="s">
        <v>32</v>
      </c>
      <c r="AX134" s="13" t="s">
        <v>71</v>
      </c>
      <c r="AY134" s="242" t="s">
        <v>141</v>
      </c>
    </row>
    <row r="135" s="13" customFormat="1">
      <c r="A135" s="13"/>
      <c r="B135" s="232"/>
      <c r="C135" s="233"/>
      <c r="D135" s="227" t="s">
        <v>151</v>
      </c>
      <c r="E135" s="234" t="s">
        <v>19</v>
      </c>
      <c r="F135" s="235" t="s">
        <v>941</v>
      </c>
      <c r="G135" s="233"/>
      <c r="H135" s="236">
        <v>145.15000000000001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151</v>
      </c>
      <c r="AU135" s="242" t="s">
        <v>80</v>
      </c>
      <c r="AV135" s="13" t="s">
        <v>80</v>
      </c>
      <c r="AW135" s="13" t="s">
        <v>32</v>
      </c>
      <c r="AX135" s="13" t="s">
        <v>71</v>
      </c>
      <c r="AY135" s="242" t="s">
        <v>141</v>
      </c>
    </row>
    <row r="136" s="13" customFormat="1">
      <c r="A136" s="13"/>
      <c r="B136" s="232"/>
      <c r="C136" s="233"/>
      <c r="D136" s="227" t="s">
        <v>151</v>
      </c>
      <c r="E136" s="234" t="s">
        <v>19</v>
      </c>
      <c r="F136" s="235" t="s">
        <v>942</v>
      </c>
      <c r="G136" s="233"/>
      <c r="H136" s="236">
        <v>6.8120000000000003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151</v>
      </c>
      <c r="AU136" s="242" t="s">
        <v>80</v>
      </c>
      <c r="AV136" s="13" t="s">
        <v>80</v>
      </c>
      <c r="AW136" s="13" t="s">
        <v>32</v>
      </c>
      <c r="AX136" s="13" t="s">
        <v>71</v>
      </c>
      <c r="AY136" s="242" t="s">
        <v>141</v>
      </c>
    </row>
    <row r="137" s="14" customFormat="1">
      <c r="A137" s="14"/>
      <c r="B137" s="243"/>
      <c r="C137" s="244"/>
      <c r="D137" s="227" t="s">
        <v>151</v>
      </c>
      <c r="E137" s="245" t="s">
        <v>19</v>
      </c>
      <c r="F137" s="246" t="s">
        <v>155</v>
      </c>
      <c r="G137" s="244"/>
      <c r="H137" s="247">
        <v>459.911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151</v>
      </c>
      <c r="AU137" s="253" t="s">
        <v>80</v>
      </c>
      <c r="AV137" s="14" t="s">
        <v>148</v>
      </c>
      <c r="AW137" s="14" t="s">
        <v>32</v>
      </c>
      <c r="AX137" s="14" t="s">
        <v>78</v>
      </c>
      <c r="AY137" s="253" t="s">
        <v>141</v>
      </c>
    </row>
    <row r="138" s="2" customFormat="1">
      <c r="A138" s="40"/>
      <c r="B138" s="41"/>
      <c r="C138" s="214" t="s">
        <v>214</v>
      </c>
      <c r="D138" s="214" t="s">
        <v>143</v>
      </c>
      <c r="E138" s="215" t="s">
        <v>943</v>
      </c>
      <c r="F138" s="216" t="s">
        <v>944</v>
      </c>
      <c r="G138" s="217" t="s">
        <v>190</v>
      </c>
      <c r="H138" s="218">
        <v>23.238</v>
      </c>
      <c r="I138" s="219"/>
      <c r="J138" s="220">
        <f>ROUND(I138*H138,2)</f>
        <v>0</v>
      </c>
      <c r="K138" s="216" t="s">
        <v>147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148</v>
      </c>
      <c r="AT138" s="225" t="s">
        <v>143</v>
      </c>
      <c r="AU138" s="225" t="s">
        <v>80</v>
      </c>
      <c r="AY138" s="19" t="s">
        <v>141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78</v>
      </c>
      <c r="BK138" s="226">
        <f>ROUND(I138*H138,2)</f>
        <v>0</v>
      </c>
      <c r="BL138" s="19" t="s">
        <v>148</v>
      </c>
      <c r="BM138" s="225" t="s">
        <v>945</v>
      </c>
    </row>
    <row r="139" s="2" customFormat="1">
      <c r="A139" s="40"/>
      <c r="B139" s="41"/>
      <c r="C139" s="42"/>
      <c r="D139" s="227" t="s">
        <v>150</v>
      </c>
      <c r="E139" s="42"/>
      <c r="F139" s="228" t="s">
        <v>944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150</v>
      </c>
      <c r="AU139" s="19" t="s">
        <v>80</v>
      </c>
    </row>
    <row r="140" s="13" customFormat="1">
      <c r="A140" s="13"/>
      <c r="B140" s="232"/>
      <c r="C140" s="233"/>
      <c r="D140" s="227" t="s">
        <v>151</v>
      </c>
      <c r="E140" s="234" t="s">
        <v>19</v>
      </c>
      <c r="F140" s="235" t="s">
        <v>946</v>
      </c>
      <c r="G140" s="233"/>
      <c r="H140" s="236">
        <v>21.257999999999999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151</v>
      </c>
      <c r="AU140" s="242" t="s">
        <v>80</v>
      </c>
      <c r="AV140" s="13" t="s">
        <v>80</v>
      </c>
      <c r="AW140" s="13" t="s">
        <v>32</v>
      </c>
      <c r="AX140" s="13" t="s">
        <v>71</v>
      </c>
      <c r="AY140" s="242" t="s">
        <v>141</v>
      </c>
    </row>
    <row r="141" s="13" customFormat="1">
      <c r="A141" s="13"/>
      <c r="B141" s="232"/>
      <c r="C141" s="233"/>
      <c r="D141" s="227" t="s">
        <v>151</v>
      </c>
      <c r="E141" s="234" t="s">
        <v>19</v>
      </c>
      <c r="F141" s="235" t="s">
        <v>947</v>
      </c>
      <c r="G141" s="233"/>
      <c r="H141" s="236">
        <v>1.98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151</v>
      </c>
      <c r="AU141" s="242" t="s">
        <v>80</v>
      </c>
      <c r="AV141" s="13" t="s">
        <v>80</v>
      </c>
      <c r="AW141" s="13" t="s">
        <v>32</v>
      </c>
      <c r="AX141" s="13" t="s">
        <v>71</v>
      </c>
      <c r="AY141" s="242" t="s">
        <v>141</v>
      </c>
    </row>
    <row r="142" s="14" customFormat="1">
      <c r="A142" s="14"/>
      <c r="B142" s="243"/>
      <c r="C142" s="244"/>
      <c r="D142" s="227" t="s">
        <v>151</v>
      </c>
      <c r="E142" s="245" t="s">
        <v>19</v>
      </c>
      <c r="F142" s="246" t="s">
        <v>155</v>
      </c>
      <c r="G142" s="244"/>
      <c r="H142" s="247">
        <v>23.238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151</v>
      </c>
      <c r="AU142" s="253" t="s">
        <v>80</v>
      </c>
      <c r="AV142" s="14" t="s">
        <v>148</v>
      </c>
      <c r="AW142" s="14" t="s">
        <v>32</v>
      </c>
      <c r="AX142" s="14" t="s">
        <v>78</v>
      </c>
      <c r="AY142" s="253" t="s">
        <v>141</v>
      </c>
    </row>
    <row r="143" s="2" customFormat="1">
      <c r="A143" s="40"/>
      <c r="B143" s="41"/>
      <c r="C143" s="214" t="s">
        <v>219</v>
      </c>
      <c r="D143" s="214" t="s">
        <v>143</v>
      </c>
      <c r="E143" s="215" t="s">
        <v>571</v>
      </c>
      <c r="F143" s="216" t="s">
        <v>572</v>
      </c>
      <c r="G143" s="217" t="s">
        <v>190</v>
      </c>
      <c r="H143" s="218">
        <v>12.15</v>
      </c>
      <c r="I143" s="219"/>
      <c r="J143" s="220">
        <f>ROUND(I143*H143,2)</f>
        <v>0</v>
      </c>
      <c r="K143" s="216" t="s">
        <v>147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148</v>
      </c>
      <c r="AT143" s="225" t="s">
        <v>143</v>
      </c>
      <c r="AU143" s="225" t="s">
        <v>80</v>
      </c>
      <c r="AY143" s="19" t="s">
        <v>141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78</v>
      </c>
      <c r="BK143" s="226">
        <f>ROUND(I143*H143,2)</f>
        <v>0</v>
      </c>
      <c r="BL143" s="19" t="s">
        <v>148</v>
      </c>
      <c r="BM143" s="225" t="s">
        <v>948</v>
      </c>
    </row>
    <row r="144" s="2" customFormat="1">
      <c r="A144" s="40"/>
      <c r="B144" s="41"/>
      <c r="C144" s="42"/>
      <c r="D144" s="227" t="s">
        <v>150</v>
      </c>
      <c r="E144" s="42"/>
      <c r="F144" s="228" t="s">
        <v>572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150</v>
      </c>
      <c r="AU144" s="19" t="s">
        <v>80</v>
      </c>
    </row>
    <row r="145" s="13" customFormat="1">
      <c r="A145" s="13"/>
      <c r="B145" s="232"/>
      <c r="C145" s="233"/>
      <c r="D145" s="227" t="s">
        <v>151</v>
      </c>
      <c r="E145" s="234" t="s">
        <v>19</v>
      </c>
      <c r="F145" s="235" t="s">
        <v>949</v>
      </c>
      <c r="G145" s="233"/>
      <c r="H145" s="236">
        <v>12.15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151</v>
      </c>
      <c r="AU145" s="242" t="s">
        <v>80</v>
      </c>
      <c r="AV145" s="13" t="s">
        <v>80</v>
      </c>
      <c r="AW145" s="13" t="s">
        <v>32</v>
      </c>
      <c r="AX145" s="13" t="s">
        <v>78</v>
      </c>
      <c r="AY145" s="242" t="s">
        <v>141</v>
      </c>
    </row>
    <row r="146" s="2" customFormat="1">
      <c r="A146" s="40"/>
      <c r="B146" s="41"/>
      <c r="C146" s="214" t="s">
        <v>225</v>
      </c>
      <c r="D146" s="214" t="s">
        <v>143</v>
      </c>
      <c r="E146" s="215" t="s">
        <v>207</v>
      </c>
      <c r="F146" s="216" t="s">
        <v>208</v>
      </c>
      <c r="G146" s="217" t="s">
        <v>190</v>
      </c>
      <c r="H146" s="218">
        <v>479.017</v>
      </c>
      <c r="I146" s="219"/>
      <c r="J146" s="220">
        <f>ROUND(I146*H146,2)</f>
        <v>0</v>
      </c>
      <c r="K146" s="216" t="s">
        <v>147</v>
      </c>
      <c r="L146" s="46"/>
      <c r="M146" s="221" t="s">
        <v>19</v>
      </c>
      <c r="N146" s="222" t="s">
        <v>42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148</v>
      </c>
      <c r="AT146" s="225" t="s">
        <v>143</v>
      </c>
      <c r="AU146" s="225" t="s">
        <v>80</v>
      </c>
      <c r="AY146" s="19" t="s">
        <v>141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78</v>
      </c>
      <c r="BK146" s="226">
        <f>ROUND(I146*H146,2)</f>
        <v>0</v>
      </c>
      <c r="BL146" s="19" t="s">
        <v>148</v>
      </c>
      <c r="BM146" s="225" t="s">
        <v>950</v>
      </c>
    </row>
    <row r="147" s="2" customFormat="1">
      <c r="A147" s="40"/>
      <c r="B147" s="41"/>
      <c r="C147" s="42"/>
      <c r="D147" s="227" t="s">
        <v>150</v>
      </c>
      <c r="E147" s="42"/>
      <c r="F147" s="228" t="s">
        <v>208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150</v>
      </c>
      <c r="AU147" s="19" t="s">
        <v>80</v>
      </c>
    </row>
    <row r="148" s="13" customFormat="1">
      <c r="A148" s="13"/>
      <c r="B148" s="232"/>
      <c r="C148" s="233"/>
      <c r="D148" s="227" t="s">
        <v>151</v>
      </c>
      <c r="E148" s="234" t="s">
        <v>19</v>
      </c>
      <c r="F148" s="235" t="s">
        <v>951</v>
      </c>
      <c r="G148" s="233"/>
      <c r="H148" s="236">
        <v>468.50799999999998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151</v>
      </c>
      <c r="AU148" s="242" t="s">
        <v>80</v>
      </c>
      <c r="AV148" s="13" t="s">
        <v>80</v>
      </c>
      <c r="AW148" s="13" t="s">
        <v>32</v>
      </c>
      <c r="AX148" s="13" t="s">
        <v>71</v>
      </c>
      <c r="AY148" s="242" t="s">
        <v>141</v>
      </c>
    </row>
    <row r="149" s="13" customFormat="1">
      <c r="A149" s="13"/>
      <c r="B149" s="232"/>
      <c r="C149" s="233"/>
      <c r="D149" s="227" t="s">
        <v>151</v>
      </c>
      <c r="E149" s="234" t="s">
        <v>19</v>
      </c>
      <c r="F149" s="235" t="s">
        <v>952</v>
      </c>
      <c r="G149" s="233"/>
      <c r="H149" s="236">
        <v>23.238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151</v>
      </c>
      <c r="AU149" s="242" t="s">
        <v>80</v>
      </c>
      <c r="AV149" s="13" t="s">
        <v>80</v>
      </c>
      <c r="AW149" s="13" t="s">
        <v>32</v>
      </c>
      <c r="AX149" s="13" t="s">
        <v>71</v>
      </c>
      <c r="AY149" s="242" t="s">
        <v>141</v>
      </c>
    </row>
    <row r="150" s="13" customFormat="1">
      <c r="A150" s="13"/>
      <c r="B150" s="232"/>
      <c r="C150" s="233"/>
      <c r="D150" s="227" t="s">
        <v>151</v>
      </c>
      <c r="E150" s="234" t="s">
        <v>19</v>
      </c>
      <c r="F150" s="235" t="s">
        <v>953</v>
      </c>
      <c r="G150" s="233"/>
      <c r="H150" s="236">
        <v>12.15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151</v>
      </c>
      <c r="AU150" s="242" t="s">
        <v>80</v>
      </c>
      <c r="AV150" s="13" t="s">
        <v>80</v>
      </c>
      <c r="AW150" s="13" t="s">
        <v>32</v>
      </c>
      <c r="AX150" s="13" t="s">
        <v>71</v>
      </c>
      <c r="AY150" s="242" t="s">
        <v>141</v>
      </c>
    </row>
    <row r="151" s="13" customFormat="1">
      <c r="A151" s="13"/>
      <c r="B151" s="232"/>
      <c r="C151" s="233"/>
      <c r="D151" s="227" t="s">
        <v>151</v>
      </c>
      <c r="E151" s="234" t="s">
        <v>19</v>
      </c>
      <c r="F151" s="235" t="s">
        <v>954</v>
      </c>
      <c r="G151" s="233"/>
      <c r="H151" s="236">
        <v>-24.879000000000001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151</v>
      </c>
      <c r="AU151" s="242" t="s">
        <v>80</v>
      </c>
      <c r="AV151" s="13" t="s">
        <v>80</v>
      </c>
      <c r="AW151" s="13" t="s">
        <v>32</v>
      </c>
      <c r="AX151" s="13" t="s">
        <v>71</v>
      </c>
      <c r="AY151" s="242" t="s">
        <v>141</v>
      </c>
    </row>
    <row r="152" s="14" customFormat="1">
      <c r="A152" s="14"/>
      <c r="B152" s="243"/>
      <c r="C152" s="244"/>
      <c r="D152" s="227" t="s">
        <v>151</v>
      </c>
      <c r="E152" s="245" t="s">
        <v>19</v>
      </c>
      <c r="F152" s="246" t="s">
        <v>155</v>
      </c>
      <c r="G152" s="244"/>
      <c r="H152" s="247">
        <v>479.017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151</v>
      </c>
      <c r="AU152" s="253" t="s">
        <v>80</v>
      </c>
      <c r="AV152" s="14" t="s">
        <v>148</v>
      </c>
      <c r="AW152" s="14" t="s">
        <v>32</v>
      </c>
      <c r="AX152" s="14" t="s">
        <v>78</v>
      </c>
      <c r="AY152" s="253" t="s">
        <v>141</v>
      </c>
    </row>
    <row r="153" s="2" customFormat="1">
      <c r="A153" s="40"/>
      <c r="B153" s="41"/>
      <c r="C153" s="214" t="s">
        <v>232</v>
      </c>
      <c r="D153" s="214" t="s">
        <v>143</v>
      </c>
      <c r="E153" s="215" t="s">
        <v>215</v>
      </c>
      <c r="F153" s="216" t="s">
        <v>216</v>
      </c>
      <c r="G153" s="217" t="s">
        <v>190</v>
      </c>
      <c r="H153" s="218">
        <v>479.887</v>
      </c>
      <c r="I153" s="219"/>
      <c r="J153" s="220">
        <f>ROUND(I153*H153,2)</f>
        <v>0</v>
      </c>
      <c r="K153" s="216" t="s">
        <v>147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148</v>
      </c>
      <c r="AT153" s="225" t="s">
        <v>143</v>
      </c>
      <c r="AU153" s="225" t="s">
        <v>80</v>
      </c>
      <c r="AY153" s="19" t="s">
        <v>141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78</v>
      </c>
      <c r="BK153" s="226">
        <f>ROUND(I153*H153,2)</f>
        <v>0</v>
      </c>
      <c r="BL153" s="19" t="s">
        <v>148</v>
      </c>
      <c r="BM153" s="225" t="s">
        <v>955</v>
      </c>
    </row>
    <row r="154" s="2" customFormat="1">
      <c r="A154" s="40"/>
      <c r="B154" s="41"/>
      <c r="C154" s="42"/>
      <c r="D154" s="227" t="s">
        <v>150</v>
      </c>
      <c r="E154" s="42"/>
      <c r="F154" s="228" t="s">
        <v>216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150</v>
      </c>
      <c r="AU154" s="19" t="s">
        <v>80</v>
      </c>
    </row>
    <row r="155" s="13" customFormat="1">
      <c r="A155" s="13"/>
      <c r="B155" s="232"/>
      <c r="C155" s="233"/>
      <c r="D155" s="227" t="s">
        <v>151</v>
      </c>
      <c r="E155" s="234" t="s">
        <v>19</v>
      </c>
      <c r="F155" s="235" t="s">
        <v>956</v>
      </c>
      <c r="G155" s="233"/>
      <c r="H155" s="236">
        <v>479.887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151</v>
      </c>
      <c r="AU155" s="242" t="s">
        <v>80</v>
      </c>
      <c r="AV155" s="13" t="s">
        <v>80</v>
      </c>
      <c r="AW155" s="13" t="s">
        <v>32</v>
      </c>
      <c r="AX155" s="13" t="s">
        <v>78</v>
      </c>
      <c r="AY155" s="242" t="s">
        <v>141</v>
      </c>
    </row>
    <row r="156" s="2" customFormat="1">
      <c r="A156" s="40"/>
      <c r="B156" s="41"/>
      <c r="C156" s="214" t="s">
        <v>239</v>
      </c>
      <c r="D156" s="214" t="s">
        <v>143</v>
      </c>
      <c r="E156" s="215" t="s">
        <v>220</v>
      </c>
      <c r="F156" s="216" t="s">
        <v>221</v>
      </c>
      <c r="G156" s="217" t="s">
        <v>222</v>
      </c>
      <c r="H156" s="218">
        <v>863.79700000000003</v>
      </c>
      <c r="I156" s="219"/>
      <c r="J156" s="220">
        <f>ROUND(I156*H156,2)</f>
        <v>0</v>
      </c>
      <c r="K156" s="216" t="s">
        <v>19</v>
      </c>
      <c r="L156" s="46"/>
      <c r="M156" s="221" t="s">
        <v>19</v>
      </c>
      <c r="N156" s="222" t="s">
        <v>42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148</v>
      </c>
      <c r="AT156" s="225" t="s">
        <v>143</v>
      </c>
      <c r="AU156" s="225" t="s">
        <v>80</v>
      </c>
      <c r="AY156" s="19" t="s">
        <v>141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78</v>
      </c>
      <c r="BK156" s="226">
        <f>ROUND(I156*H156,2)</f>
        <v>0</v>
      </c>
      <c r="BL156" s="19" t="s">
        <v>148</v>
      </c>
      <c r="BM156" s="225" t="s">
        <v>957</v>
      </c>
    </row>
    <row r="157" s="2" customFormat="1">
      <c r="A157" s="40"/>
      <c r="B157" s="41"/>
      <c r="C157" s="42"/>
      <c r="D157" s="227" t="s">
        <v>150</v>
      </c>
      <c r="E157" s="42"/>
      <c r="F157" s="228" t="s">
        <v>221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150</v>
      </c>
      <c r="AU157" s="19" t="s">
        <v>80</v>
      </c>
    </row>
    <row r="158" s="13" customFormat="1">
      <c r="A158" s="13"/>
      <c r="B158" s="232"/>
      <c r="C158" s="233"/>
      <c r="D158" s="227" t="s">
        <v>151</v>
      </c>
      <c r="E158" s="234" t="s">
        <v>19</v>
      </c>
      <c r="F158" s="235" t="s">
        <v>958</v>
      </c>
      <c r="G158" s="233"/>
      <c r="H158" s="236">
        <v>863.79700000000003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151</v>
      </c>
      <c r="AU158" s="242" t="s">
        <v>80</v>
      </c>
      <c r="AV158" s="13" t="s">
        <v>80</v>
      </c>
      <c r="AW158" s="13" t="s">
        <v>32</v>
      </c>
      <c r="AX158" s="13" t="s">
        <v>78</v>
      </c>
      <c r="AY158" s="242" t="s">
        <v>141</v>
      </c>
    </row>
    <row r="159" s="2" customFormat="1">
      <c r="A159" s="40"/>
      <c r="B159" s="41"/>
      <c r="C159" s="214" t="s">
        <v>8</v>
      </c>
      <c r="D159" s="214" t="s">
        <v>143</v>
      </c>
      <c r="E159" s="215" t="s">
        <v>226</v>
      </c>
      <c r="F159" s="216" t="s">
        <v>227</v>
      </c>
      <c r="G159" s="217" t="s">
        <v>190</v>
      </c>
      <c r="H159" s="218">
        <v>43.463000000000001</v>
      </c>
      <c r="I159" s="219"/>
      <c r="J159" s="220">
        <f>ROUND(I159*H159,2)</f>
        <v>0</v>
      </c>
      <c r="K159" s="216" t="s">
        <v>147</v>
      </c>
      <c r="L159" s="46"/>
      <c r="M159" s="221" t="s">
        <v>19</v>
      </c>
      <c r="N159" s="222" t="s">
        <v>42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148</v>
      </c>
      <c r="AT159" s="225" t="s">
        <v>143</v>
      </c>
      <c r="AU159" s="225" t="s">
        <v>80</v>
      </c>
      <c r="AY159" s="19" t="s">
        <v>141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78</v>
      </c>
      <c r="BK159" s="226">
        <f>ROUND(I159*H159,2)</f>
        <v>0</v>
      </c>
      <c r="BL159" s="19" t="s">
        <v>148</v>
      </c>
      <c r="BM159" s="225" t="s">
        <v>959</v>
      </c>
    </row>
    <row r="160" s="2" customFormat="1">
      <c r="A160" s="40"/>
      <c r="B160" s="41"/>
      <c r="C160" s="42"/>
      <c r="D160" s="227" t="s">
        <v>150</v>
      </c>
      <c r="E160" s="42"/>
      <c r="F160" s="228" t="s">
        <v>227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150</v>
      </c>
      <c r="AU160" s="19" t="s">
        <v>80</v>
      </c>
    </row>
    <row r="161" s="13" customFormat="1">
      <c r="A161" s="13"/>
      <c r="B161" s="232"/>
      <c r="C161" s="233"/>
      <c r="D161" s="227" t="s">
        <v>151</v>
      </c>
      <c r="E161" s="234" t="s">
        <v>19</v>
      </c>
      <c r="F161" s="235" t="s">
        <v>960</v>
      </c>
      <c r="G161" s="233"/>
      <c r="H161" s="236">
        <v>24.088000000000001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151</v>
      </c>
      <c r="AU161" s="242" t="s">
        <v>80</v>
      </c>
      <c r="AV161" s="13" t="s">
        <v>80</v>
      </c>
      <c r="AW161" s="13" t="s">
        <v>32</v>
      </c>
      <c r="AX161" s="13" t="s">
        <v>71</v>
      </c>
      <c r="AY161" s="242" t="s">
        <v>141</v>
      </c>
    </row>
    <row r="162" s="13" customFormat="1">
      <c r="A162" s="13"/>
      <c r="B162" s="232"/>
      <c r="C162" s="233"/>
      <c r="D162" s="227" t="s">
        <v>151</v>
      </c>
      <c r="E162" s="234" t="s">
        <v>19</v>
      </c>
      <c r="F162" s="235" t="s">
        <v>961</v>
      </c>
      <c r="G162" s="233"/>
      <c r="H162" s="236">
        <v>0.79100000000000004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151</v>
      </c>
      <c r="AU162" s="242" t="s">
        <v>80</v>
      </c>
      <c r="AV162" s="13" t="s">
        <v>80</v>
      </c>
      <c r="AW162" s="13" t="s">
        <v>32</v>
      </c>
      <c r="AX162" s="13" t="s">
        <v>71</v>
      </c>
      <c r="AY162" s="242" t="s">
        <v>141</v>
      </c>
    </row>
    <row r="163" s="13" customFormat="1">
      <c r="A163" s="13"/>
      <c r="B163" s="232"/>
      <c r="C163" s="233"/>
      <c r="D163" s="227" t="s">
        <v>151</v>
      </c>
      <c r="E163" s="234" t="s">
        <v>19</v>
      </c>
      <c r="F163" s="235" t="s">
        <v>962</v>
      </c>
      <c r="G163" s="233"/>
      <c r="H163" s="236">
        <v>1.98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151</v>
      </c>
      <c r="AU163" s="242" t="s">
        <v>80</v>
      </c>
      <c r="AV163" s="13" t="s">
        <v>80</v>
      </c>
      <c r="AW163" s="13" t="s">
        <v>32</v>
      </c>
      <c r="AX163" s="13" t="s">
        <v>71</v>
      </c>
      <c r="AY163" s="242" t="s">
        <v>141</v>
      </c>
    </row>
    <row r="164" s="13" customFormat="1">
      <c r="A164" s="13"/>
      <c r="B164" s="232"/>
      <c r="C164" s="233"/>
      <c r="D164" s="227" t="s">
        <v>151</v>
      </c>
      <c r="E164" s="234" t="s">
        <v>19</v>
      </c>
      <c r="F164" s="235" t="s">
        <v>963</v>
      </c>
      <c r="G164" s="233"/>
      <c r="H164" s="236">
        <v>9.9000000000000004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151</v>
      </c>
      <c r="AU164" s="242" t="s">
        <v>80</v>
      </c>
      <c r="AV164" s="13" t="s">
        <v>80</v>
      </c>
      <c r="AW164" s="13" t="s">
        <v>32</v>
      </c>
      <c r="AX164" s="13" t="s">
        <v>71</v>
      </c>
      <c r="AY164" s="242" t="s">
        <v>141</v>
      </c>
    </row>
    <row r="165" s="13" customFormat="1">
      <c r="A165" s="13"/>
      <c r="B165" s="232"/>
      <c r="C165" s="233"/>
      <c r="D165" s="227" t="s">
        <v>151</v>
      </c>
      <c r="E165" s="234" t="s">
        <v>19</v>
      </c>
      <c r="F165" s="235" t="s">
        <v>964</v>
      </c>
      <c r="G165" s="233"/>
      <c r="H165" s="236">
        <v>6.7039999999999997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151</v>
      </c>
      <c r="AU165" s="242" t="s">
        <v>80</v>
      </c>
      <c r="AV165" s="13" t="s">
        <v>80</v>
      </c>
      <c r="AW165" s="13" t="s">
        <v>32</v>
      </c>
      <c r="AX165" s="13" t="s">
        <v>71</v>
      </c>
      <c r="AY165" s="242" t="s">
        <v>141</v>
      </c>
    </row>
    <row r="166" s="14" customFormat="1">
      <c r="A166" s="14"/>
      <c r="B166" s="243"/>
      <c r="C166" s="244"/>
      <c r="D166" s="227" t="s">
        <v>151</v>
      </c>
      <c r="E166" s="245" t="s">
        <v>19</v>
      </c>
      <c r="F166" s="246" t="s">
        <v>155</v>
      </c>
      <c r="G166" s="244"/>
      <c r="H166" s="247">
        <v>43.463000000000001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151</v>
      </c>
      <c r="AU166" s="253" t="s">
        <v>80</v>
      </c>
      <c r="AV166" s="14" t="s">
        <v>148</v>
      </c>
      <c r="AW166" s="14" t="s">
        <v>32</v>
      </c>
      <c r="AX166" s="14" t="s">
        <v>78</v>
      </c>
      <c r="AY166" s="253" t="s">
        <v>141</v>
      </c>
    </row>
    <row r="167" s="2" customFormat="1" ht="16.5" customHeight="1">
      <c r="A167" s="40"/>
      <c r="B167" s="41"/>
      <c r="C167" s="266" t="s">
        <v>254</v>
      </c>
      <c r="D167" s="266" t="s">
        <v>277</v>
      </c>
      <c r="E167" s="267" t="s">
        <v>592</v>
      </c>
      <c r="F167" s="268" t="s">
        <v>593</v>
      </c>
      <c r="G167" s="269" t="s">
        <v>222</v>
      </c>
      <c r="H167" s="270">
        <v>29.916</v>
      </c>
      <c r="I167" s="271"/>
      <c r="J167" s="272">
        <f>ROUND(I167*H167,2)</f>
        <v>0</v>
      </c>
      <c r="K167" s="268" t="s">
        <v>147</v>
      </c>
      <c r="L167" s="273"/>
      <c r="M167" s="274" t="s">
        <v>19</v>
      </c>
      <c r="N167" s="275" t="s">
        <v>42</v>
      </c>
      <c r="O167" s="86"/>
      <c r="P167" s="223">
        <f>O167*H167</f>
        <v>0</v>
      </c>
      <c r="Q167" s="223">
        <v>1</v>
      </c>
      <c r="R167" s="223">
        <f>Q167*H167</f>
        <v>29.916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198</v>
      </c>
      <c r="AT167" s="225" t="s">
        <v>277</v>
      </c>
      <c r="AU167" s="225" t="s">
        <v>80</v>
      </c>
      <c r="AY167" s="19" t="s">
        <v>141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78</v>
      </c>
      <c r="BK167" s="226">
        <f>ROUND(I167*H167,2)</f>
        <v>0</v>
      </c>
      <c r="BL167" s="19" t="s">
        <v>148</v>
      </c>
      <c r="BM167" s="225" t="s">
        <v>965</v>
      </c>
    </row>
    <row r="168" s="2" customFormat="1">
      <c r="A168" s="40"/>
      <c r="B168" s="41"/>
      <c r="C168" s="42"/>
      <c r="D168" s="227" t="s">
        <v>150</v>
      </c>
      <c r="E168" s="42"/>
      <c r="F168" s="228" t="s">
        <v>593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150</v>
      </c>
      <c r="AU168" s="19" t="s">
        <v>80</v>
      </c>
    </row>
    <row r="169" s="13" customFormat="1">
      <c r="A169" s="13"/>
      <c r="B169" s="232"/>
      <c r="C169" s="233"/>
      <c r="D169" s="227" t="s">
        <v>151</v>
      </c>
      <c r="E169" s="234" t="s">
        <v>19</v>
      </c>
      <c r="F169" s="235" t="s">
        <v>966</v>
      </c>
      <c r="G169" s="233"/>
      <c r="H169" s="236">
        <v>3.96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151</v>
      </c>
      <c r="AU169" s="242" t="s">
        <v>80</v>
      </c>
      <c r="AV169" s="13" t="s">
        <v>80</v>
      </c>
      <c r="AW169" s="13" t="s">
        <v>32</v>
      </c>
      <c r="AX169" s="13" t="s">
        <v>71</v>
      </c>
      <c r="AY169" s="242" t="s">
        <v>141</v>
      </c>
    </row>
    <row r="170" s="13" customFormat="1">
      <c r="A170" s="13"/>
      <c r="B170" s="232"/>
      <c r="C170" s="233"/>
      <c r="D170" s="227" t="s">
        <v>151</v>
      </c>
      <c r="E170" s="234" t="s">
        <v>19</v>
      </c>
      <c r="F170" s="235" t="s">
        <v>967</v>
      </c>
      <c r="G170" s="233"/>
      <c r="H170" s="236">
        <v>19.800000000000001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151</v>
      </c>
      <c r="AU170" s="242" t="s">
        <v>80</v>
      </c>
      <c r="AV170" s="13" t="s">
        <v>80</v>
      </c>
      <c r="AW170" s="13" t="s">
        <v>32</v>
      </c>
      <c r="AX170" s="13" t="s">
        <v>71</v>
      </c>
      <c r="AY170" s="242" t="s">
        <v>141</v>
      </c>
    </row>
    <row r="171" s="13" customFormat="1">
      <c r="A171" s="13"/>
      <c r="B171" s="232"/>
      <c r="C171" s="233"/>
      <c r="D171" s="227" t="s">
        <v>151</v>
      </c>
      <c r="E171" s="234" t="s">
        <v>19</v>
      </c>
      <c r="F171" s="235" t="s">
        <v>968</v>
      </c>
      <c r="G171" s="233"/>
      <c r="H171" s="236">
        <v>6.1559999999999997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151</v>
      </c>
      <c r="AU171" s="242" t="s">
        <v>80</v>
      </c>
      <c r="AV171" s="13" t="s">
        <v>80</v>
      </c>
      <c r="AW171" s="13" t="s">
        <v>32</v>
      </c>
      <c r="AX171" s="13" t="s">
        <v>71</v>
      </c>
      <c r="AY171" s="242" t="s">
        <v>141</v>
      </c>
    </row>
    <row r="172" s="14" customFormat="1">
      <c r="A172" s="14"/>
      <c r="B172" s="243"/>
      <c r="C172" s="244"/>
      <c r="D172" s="227" t="s">
        <v>151</v>
      </c>
      <c r="E172" s="245" t="s">
        <v>19</v>
      </c>
      <c r="F172" s="246" t="s">
        <v>155</v>
      </c>
      <c r="G172" s="244"/>
      <c r="H172" s="247">
        <v>29.916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151</v>
      </c>
      <c r="AU172" s="253" t="s">
        <v>80</v>
      </c>
      <c r="AV172" s="14" t="s">
        <v>148</v>
      </c>
      <c r="AW172" s="14" t="s">
        <v>32</v>
      </c>
      <c r="AX172" s="14" t="s">
        <v>78</v>
      </c>
      <c r="AY172" s="253" t="s">
        <v>141</v>
      </c>
    </row>
    <row r="173" s="2" customFormat="1" ht="16.5" customHeight="1">
      <c r="A173" s="40"/>
      <c r="B173" s="41"/>
      <c r="C173" s="266" t="s">
        <v>261</v>
      </c>
      <c r="D173" s="266" t="s">
        <v>277</v>
      </c>
      <c r="E173" s="267" t="s">
        <v>729</v>
      </c>
      <c r="F173" s="268" t="s">
        <v>730</v>
      </c>
      <c r="G173" s="269" t="s">
        <v>222</v>
      </c>
      <c r="H173" s="270">
        <v>7.2519999999999998</v>
      </c>
      <c r="I173" s="271"/>
      <c r="J173" s="272">
        <f>ROUND(I173*H173,2)</f>
        <v>0</v>
      </c>
      <c r="K173" s="268" t="s">
        <v>147</v>
      </c>
      <c r="L173" s="273"/>
      <c r="M173" s="274" t="s">
        <v>19</v>
      </c>
      <c r="N173" s="275" t="s">
        <v>42</v>
      </c>
      <c r="O173" s="86"/>
      <c r="P173" s="223">
        <f>O173*H173</f>
        <v>0</v>
      </c>
      <c r="Q173" s="223">
        <v>1</v>
      </c>
      <c r="R173" s="223">
        <f>Q173*H173</f>
        <v>7.2519999999999998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198</v>
      </c>
      <c r="AT173" s="225" t="s">
        <v>277</v>
      </c>
      <c r="AU173" s="225" t="s">
        <v>80</v>
      </c>
      <c r="AY173" s="19" t="s">
        <v>141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78</v>
      </c>
      <c r="BK173" s="226">
        <f>ROUND(I173*H173,2)</f>
        <v>0</v>
      </c>
      <c r="BL173" s="19" t="s">
        <v>148</v>
      </c>
      <c r="BM173" s="225" t="s">
        <v>969</v>
      </c>
    </row>
    <row r="174" s="2" customFormat="1">
      <c r="A174" s="40"/>
      <c r="B174" s="41"/>
      <c r="C174" s="42"/>
      <c r="D174" s="227" t="s">
        <v>150</v>
      </c>
      <c r="E174" s="42"/>
      <c r="F174" s="228" t="s">
        <v>730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150</v>
      </c>
      <c r="AU174" s="19" t="s">
        <v>80</v>
      </c>
    </row>
    <row r="175" s="13" customFormat="1">
      <c r="A175" s="13"/>
      <c r="B175" s="232"/>
      <c r="C175" s="233"/>
      <c r="D175" s="227" t="s">
        <v>151</v>
      </c>
      <c r="E175" s="234" t="s">
        <v>19</v>
      </c>
      <c r="F175" s="235" t="s">
        <v>970</v>
      </c>
      <c r="G175" s="233"/>
      <c r="H175" s="236">
        <v>7.2519999999999998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151</v>
      </c>
      <c r="AU175" s="242" t="s">
        <v>80</v>
      </c>
      <c r="AV175" s="13" t="s">
        <v>80</v>
      </c>
      <c r="AW175" s="13" t="s">
        <v>32</v>
      </c>
      <c r="AX175" s="13" t="s">
        <v>78</v>
      </c>
      <c r="AY175" s="242" t="s">
        <v>141</v>
      </c>
    </row>
    <row r="176" s="2" customFormat="1">
      <c r="A176" s="40"/>
      <c r="B176" s="41"/>
      <c r="C176" s="214" t="s">
        <v>268</v>
      </c>
      <c r="D176" s="214" t="s">
        <v>143</v>
      </c>
      <c r="E176" s="215" t="s">
        <v>502</v>
      </c>
      <c r="F176" s="216" t="s">
        <v>503</v>
      </c>
      <c r="G176" s="217" t="s">
        <v>146</v>
      </c>
      <c r="H176" s="218">
        <v>173.80000000000001</v>
      </c>
      <c r="I176" s="219"/>
      <c r="J176" s="220">
        <f>ROUND(I176*H176,2)</f>
        <v>0</v>
      </c>
      <c r="K176" s="216" t="s">
        <v>147</v>
      </c>
      <c r="L176" s="46"/>
      <c r="M176" s="221" t="s">
        <v>19</v>
      </c>
      <c r="N176" s="222" t="s">
        <v>42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148</v>
      </c>
      <c r="AT176" s="225" t="s">
        <v>143</v>
      </c>
      <c r="AU176" s="225" t="s">
        <v>80</v>
      </c>
      <c r="AY176" s="19" t="s">
        <v>141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78</v>
      </c>
      <c r="BK176" s="226">
        <f>ROUND(I176*H176,2)</f>
        <v>0</v>
      </c>
      <c r="BL176" s="19" t="s">
        <v>148</v>
      </c>
      <c r="BM176" s="225" t="s">
        <v>971</v>
      </c>
    </row>
    <row r="177" s="2" customFormat="1">
      <c r="A177" s="40"/>
      <c r="B177" s="41"/>
      <c r="C177" s="42"/>
      <c r="D177" s="227" t="s">
        <v>150</v>
      </c>
      <c r="E177" s="42"/>
      <c r="F177" s="228" t="s">
        <v>503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150</v>
      </c>
      <c r="AU177" s="19" t="s">
        <v>80</v>
      </c>
    </row>
    <row r="178" s="13" customFormat="1">
      <c r="A178" s="13"/>
      <c r="B178" s="232"/>
      <c r="C178" s="233"/>
      <c r="D178" s="227" t="s">
        <v>151</v>
      </c>
      <c r="E178" s="234" t="s">
        <v>19</v>
      </c>
      <c r="F178" s="235" t="s">
        <v>972</v>
      </c>
      <c r="G178" s="233"/>
      <c r="H178" s="236">
        <v>173.80000000000001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151</v>
      </c>
      <c r="AU178" s="242" t="s">
        <v>80</v>
      </c>
      <c r="AV178" s="13" t="s">
        <v>80</v>
      </c>
      <c r="AW178" s="13" t="s">
        <v>32</v>
      </c>
      <c r="AX178" s="13" t="s">
        <v>78</v>
      </c>
      <c r="AY178" s="242" t="s">
        <v>141</v>
      </c>
    </row>
    <row r="179" s="2" customFormat="1">
      <c r="A179" s="40"/>
      <c r="B179" s="41"/>
      <c r="C179" s="214" t="s">
        <v>276</v>
      </c>
      <c r="D179" s="214" t="s">
        <v>143</v>
      </c>
      <c r="E179" s="215" t="s">
        <v>508</v>
      </c>
      <c r="F179" s="216" t="s">
        <v>509</v>
      </c>
      <c r="G179" s="217" t="s">
        <v>146</v>
      </c>
      <c r="H179" s="218">
        <v>173.80000000000001</v>
      </c>
      <c r="I179" s="219"/>
      <c r="J179" s="220">
        <f>ROUND(I179*H179,2)</f>
        <v>0</v>
      </c>
      <c r="K179" s="216" t="s">
        <v>147</v>
      </c>
      <c r="L179" s="46"/>
      <c r="M179" s="221" t="s">
        <v>19</v>
      </c>
      <c r="N179" s="222" t="s">
        <v>42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148</v>
      </c>
      <c r="AT179" s="225" t="s">
        <v>143</v>
      </c>
      <c r="AU179" s="225" t="s">
        <v>80</v>
      </c>
      <c r="AY179" s="19" t="s">
        <v>141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78</v>
      </c>
      <c r="BK179" s="226">
        <f>ROUND(I179*H179,2)</f>
        <v>0</v>
      </c>
      <c r="BL179" s="19" t="s">
        <v>148</v>
      </c>
      <c r="BM179" s="225" t="s">
        <v>973</v>
      </c>
    </row>
    <row r="180" s="2" customFormat="1">
      <c r="A180" s="40"/>
      <c r="B180" s="41"/>
      <c r="C180" s="42"/>
      <c r="D180" s="227" t="s">
        <v>150</v>
      </c>
      <c r="E180" s="42"/>
      <c r="F180" s="228" t="s">
        <v>509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150</v>
      </c>
      <c r="AU180" s="19" t="s">
        <v>80</v>
      </c>
    </row>
    <row r="181" s="13" customFormat="1">
      <c r="A181" s="13"/>
      <c r="B181" s="232"/>
      <c r="C181" s="233"/>
      <c r="D181" s="227" t="s">
        <v>151</v>
      </c>
      <c r="E181" s="234" t="s">
        <v>19</v>
      </c>
      <c r="F181" s="235" t="s">
        <v>974</v>
      </c>
      <c r="G181" s="233"/>
      <c r="H181" s="236">
        <v>173.80000000000001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151</v>
      </c>
      <c r="AU181" s="242" t="s">
        <v>80</v>
      </c>
      <c r="AV181" s="13" t="s">
        <v>80</v>
      </c>
      <c r="AW181" s="13" t="s">
        <v>32</v>
      </c>
      <c r="AX181" s="13" t="s">
        <v>78</v>
      </c>
      <c r="AY181" s="242" t="s">
        <v>141</v>
      </c>
    </row>
    <row r="182" s="2" customFormat="1" ht="16.5" customHeight="1">
      <c r="A182" s="40"/>
      <c r="B182" s="41"/>
      <c r="C182" s="266" t="s">
        <v>284</v>
      </c>
      <c r="D182" s="266" t="s">
        <v>277</v>
      </c>
      <c r="E182" s="267" t="s">
        <v>512</v>
      </c>
      <c r="F182" s="268" t="s">
        <v>513</v>
      </c>
      <c r="G182" s="269" t="s">
        <v>514</v>
      </c>
      <c r="H182" s="270">
        <v>6.952</v>
      </c>
      <c r="I182" s="271"/>
      <c r="J182" s="272">
        <f>ROUND(I182*H182,2)</f>
        <v>0</v>
      </c>
      <c r="K182" s="268" t="s">
        <v>147</v>
      </c>
      <c r="L182" s="273"/>
      <c r="M182" s="274" t="s">
        <v>19</v>
      </c>
      <c r="N182" s="275" t="s">
        <v>42</v>
      </c>
      <c r="O182" s="86"/>
      <c r="P182" s="223">
        <f>O182*H182</f>
        <v>0</v>
      </c>
      <c r="Q182" s="223">
        <v>0.001</v>
      </c>
      <c r="R182" s="223">
        <f>Q182*H182</f>
        <v>0.0069519999999999998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198</v>
      </c>
      <c r="AT182" s="225" t="s">
        <v>277</v>
      </c>
      <c r="AU182" s="225" t="s">
        <v>80</v>
      </c>
      <c r="AY182" s="19" t="s">
        <v>141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78</v>
      </c>
      <c r="BK182" s="226">
        <f>ROUND(I182*H182,2)</f>
        <v>0</v>
      </c>
      <c r="BL182" s="19" t="s">
        <v>148</v>
      </c>
      <c r="BM182" s="225" t="s">
        <v>975</v>
      </c>
    </row>
    <row r="183" s="2" customFormat="1">
      <c r="A183" s="40"/>
      <c r="B183" s="41"/>
      <c r="C183" s="42"/>
      <c r="D183" s="227" t="s">
        <v>150</v>
      </c>
      <c r="E183" s="42"/>
      <c r="F183" s="228" t="s">
        <v>513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150</v>
      </c>
      <c r="AU183" s="19" t="s">
        <v>80</v>
      </c>
    </row>
    <row r="184" s="13" customFormat="1">
      <c r="A184" s="13"/>
      <c r="B184" s="232"/>
      <c r="C184" s="233"/>
      <c r="D184" s="227" t="s">
        <v>151</v>
      </c>
      <c r="E184" s="234" t="s">
        <v>19</v>
      </c>
      <c r="F184" s="235" t="s">
        <v>976</v>
      </c>
      <c r="G184" s="233"/>
      <c r="H184" s="236">
        <v>6.952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151</v>
      </c>
      <c r="AU184" s="242" t="s">
        <v>80</v>
      </c>
      <c r="AV184" s="13" t="s">
        <v>80</v>
      </c>
      <c r="AW184" s="13" t="s">
        <v>32</v>
      </c>
      <c r="AX184" s="13" t="s">
        <v>78</v>
      </c>
      <c r="AY184" s="242" t="s">
        <v>141</v>
      </c>
    </row>
    <row r="185" s="2" customFormat="1" ht="16.5" customHeight="1">
      <c r="A185" s="40"/>
      <c r="B185" s="41"/>
      <c r="C185" s="266" t="s">
        <v>7</v>
      </c>
      <c r="D185" s="266" t="s">
        <v>277</v>
      </c>
      <c r="E185" s="267" t="s">
        <v>519</v>
      </c>
      <c r="F185" s="268" t="s">
        <v>520</v>
      </c>
      <c r="G185" s="269" t="s">
        <v>190</v>
      </c>
      <c r="H185" s="270">
        <v>17.379999999999999</v>
      </c>
      <c r="I185" s="271"/>
      <c r="J185" s="272">
        <f>ROUND(I185*H185,2)</f>
        <v>0</v>
      </c>
      <c r="K185" s="268" t="s">
        <v>147</v>
      </c>
      <c r="L185" s="273"/>
      <c r="M185" s="274" t="s">
        <v>19</v>
      </c>
      <c r="N185" s="275" t="s">
        <v>42</v>
      </c>
      <c r="O185" s="86"/>
      <c r="P185" s="223">
        <f>O185*H185</f>
        <v>0</v>
      </c>
      <c r="Q185" s="223">
        <v>0.20999999999999999</v>
      </c>
      <c r="R185" s="223">
        <f>Q185*H185</f>
        <v>3.6497999999999995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198</v>
      </c>
      <c r="AT185" s="225" t="s">
        <v>277</v>
      </c>
      <c r="AU185" s="225" t="s">
        <v>80</v>
      </c>
      <c r="AY185" s="19" t="s">
        <v>141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78</v>
      </c>
      <c r="BK185" s="226">
        <f>ROUND(I185*H185,2)</f>
        <v>0</v>
      </c>
      <c r="BL185" s="19" t="s">
        <v>148</v>
      </c>
      <c r="BM185" s="225" t="s">
        <v>977</v>
      </c>
    </row>
    <row r="186" s="2" customFormat="1">
      <c r="A186" s="40"/>
      <c r="B186" s="41"/>
      <c r="C186" s="42"/>
      <c r="D186" s="227" t="s">
        <v>150</v>
      </c>
      <c r="E186" s="42"/>
      <c r="F186" s="228" t="s">
        <v>520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150</v>
      </c>
      <c r="AU186" s="19" t="s">
        <v>80</v>
      </c>
    </row>
    <row r="187" s="13" customFormat="1">
      <c r="A187" s="13"/>
      <c r="B187" s="232"/>
      <c r="C187" s="233"/>
      <c r="D187" s="227" t="s">
        <v>151</v>
      </c>
      <c r="E187" s="234" t="s">
        <v>19</v>
      </c>
      <c r="F187" s="235" t="s">
        <v>978</v>
      </c>
      <c r="G187" s="233"/>
      <c r="H187" s="236">
        <v>17.379999999999999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151</v>
      </c>
      <c r="AU187" s="242" t="s">
        <v>80</v>
      </c>
      <c r="AV187" s="13" t="s">
        <v>80</v>
      </c>
      <c r="AW187" s="13" t="s">
        <v>32</v>
      </c>
      <c r="AX187" s="13" t="s">
        <v>78</v>
      </c>
      <c r="AY187" s="242" t="s">
        <v>141</v>
      </c>
    </row>
    <row r="188" s="2" customFormat="1" ht="21.75" customHeight="1">
      <c r="A188" s="40"/>
      <c r="B188" s="41"/>
      <c r="C188" s="214" t="s">
        <v>296</v>
      </c>
      <c r="D188" s="214" t="s">
        <v>143</v>
      </c>
      <c r="E188" s="215" t="s">
        <v>233</v>
      </c>
      <c r="F188" s="216" t="s">
        <v>234</v>
      </c>
      <c r="G188" s="217" t="s">
        <v>146</v>
      </c>
      <c r="H188" s="218">
        <v>725.75</v>
      </c>
      <c r="I188" s="219"/>
      <c r="J188" s="220">
        <f>ROUND(I188*H188,2)</f>
        <v>0</v>
      </c>
      <c r="K188" s="216" t="s">
        <v>147</v>
      </c>
      <c r="L188" s="46"/>
      <c r="M188" s="221" t="s">
        <v>19</v>
      </c>
      <c r="N188" s="222" t="s">
        <v>42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148</v>
      </c>
      <c r="AT188" s="225" t="s">
        <v>143</v>
      </c>
      <c r="AU188" s="225" t="s">
        <v>80</v>
      </c>
      <c r="AY188" s="19" t="s">
        <v>141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78</v>
      </c>
      <c r="BK188" s="226">
        <f>ROUND(I188*H188,2)</f>
        <v>0</v>
      </c>
      <c r="BL188" s="19" t="s">
        <v>148</v>
      </c>
      <c r="BM188" s="225" t="s">
        <v>979</v>
      </c>
    </row>
    <row r="189" s="2" customFormat="1">
      <c r="A189" s="40"/>
      <c r="B189" s="41"/>
      <c r="C189" s="42"/>
      <c r="D189" s="227" t="s">
        <v>150</v>
      </c>
      <c r="E189" s="42"/>
      <c r="F189" s="228" t="s">
        <v>234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150</v>
      </c>
      <c r="AU189" s="19" t="s">
        <v>80</v>
      </c>
    </row>
    <row r="190" s="13" customFormat="1">
      <c r="A190" s="13"/>
      <c r="B190" s="232"/>
      <c r="C190" s="233"/>
      <c r="D190" s="227" t="s">
        <v>151</v>
      </c>
      <c r="E190" s="234" t="s">
        <v>19</v>
      </c>
      <c r="F190" s="235" t="s">
        <v>980</v>
      </c>
      <c r="G190" s="233"/>
      <c r="H190" s="236">
        <v>725.75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151</v>
      </c>
      <c r="AU190" s="242" t="s">
        <v>80</v>
      </c>
      <c r="AV190" s="13" t="s">
        <v>80</v>
      </c>
      <c r="AW190" s="13" t="s">
        <v>32</v>
      </c>
      <c r="AX190" s="13" t="s">
        <v>78</v>
      </c>
      <c r="AY190" s="242" t="s">
        <v>141</v>
      </c>
    </row>
    <row r="191" s="12" customFormat="1" ht="22.8" customHeight="1">
      <c r="A191" s="12"/>
      <c r="B191" s="198"/>
      <c r="C191" s="199"/>
      <c r="D191" s="200" t="s">
        <v>70</v>
      </c>
      <c r="E191" s="212" t="s">
        <v>80</v>
      </c>
      <c r="F191" s="212" t="s">
        <v>599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SUM(P192:P197)</f>
        <v>0</v>
      </c>
      <c r="Q191" s="206"/>
      <c r="R191" s="207">
        <f>SUM(R192:R197)</f>
        <v>0.31932999999999995</v>
      </c>
      <c r="S191" s="206"/>
      <c r="T191" s="208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78</v>
      </c>
      <c r="AT191" s="210" t="s">
        <v>70</v>
      </c>
      <c r="AU191" s="210" t="s">
        <v>78</v>
      </c>
      <c r="AY191" s="209" t="s">
        <v>141</v>
      </c>
      <c r="BK191" s="211">
        <f>SUM(BK192:BK197)</f>
        <v>0</v>
      </c>
    </row>
    <row r="192" s="2" customFormat="1">
      <c r="A192" s="40"/>
      <c r="B192" s="41"/>
      <c r="C192" s="214" t="s">
        <v>301</v>
      </c>
      <c r="D192" s="214" t="s">
        <v>143</v>
      </c>
      <c r="E192" s="215" t="s">
        <v>741</v>
      </c>
      <c r="F192" s="216" t="s">
        <v>742</v>
      </c>
      <c r="G192" s="217" t="s">
        <v>146</v>
      </c>
      <c r="H192" s="218">
        <v>725.75</v>
      </c>
      <c r="I192" s="219"/>
      <c r="J192" s="220">
        <f>ROUND(I192*H192,2)</f>
        <v>0</v>
      </c>
      <c r="K192" s="216" t="s">
        <v>147</v>
      </c>
      <c r="L192" s="46"/>
      <c r="M192" s="221" t="s">
        <v>19</v>
      </c>
      <c r="N192" s="222" t="s">
        <v>42</v>
      </c>
      <c r="O192" s="86"/>
      <c r="P192" s="223">
        <f>O192*H192</f>
        <v>0</v>
      </c>
      <c r="Q192" s="223">
        <v>0.00013999999999999999</v>
      </c>
      <c r="R192" s="223">
        <f>Q192*H192</f>
        <v>0.10160499999999999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148</v>
      </c>
      <c r="AT192" s="225" t="s">
        <v>143</v>
      </c>
      <c r="AU192" s="225" t="s">
        <v>80</v>
      </c>
      <c r="AY192" s="19" t="s">
        <v>141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78</v>
      </c>
      <c r="BK192" s="226">
        <f>ROUND(I192*H192,2)</f>
        <v>0</v>
      </c>
      <c r="BL192" s="19" t="s">
        <v>148</v>
      </c>
      <c r="BM192" s="225" t="s">
        <v>981</v>
      </c>
    </row>
    <row r="193" s="2" customFormat="1">
      <c r="A193" s="40"/>
      <c r="B193" s="41"/>
      <c r="C193" s="42"/>
      <c r="D193" s="227" t="s">
        <v>150</v>
      </c>
      <c r="E193" s="42"/>
      <c r="F193" s="228" t="s">
        <v>742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150</v>
      </c>
      <c r="AU193" s="19" t="s">
        <v>80</v>
      </c>
    </row>
    <row r="194" s="13" customFormat="1">
      <c r="A194" s="13"/>
      <c r="B194" s="232"/>
      <c r="C194" s="233"/>
      <c r="D194" s="227" t="s">
        <v>151</v>
      </c>
      <c r="E194" s="234" t="s">
        <v>19</v>
      </c>
      <c r="F194" s="235" t="s">
        <v>982</v>
      </c>
      <c r="G194" s="233"/>
      <c r="H194" s="236">
        <v>725.75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151</v>
      </c>
      <c r="AU194" s="242" t="s">
        <v>80</v>
      </c>
      <c r="AV194" s="13" t="s">
        <v>80</v>
      </c>
      <c r="AW194" s="13" t="s">
        <v>32</v>
      </c>
      <c r="AX194" s="13" t="s">
        <v>78</v>
      </c>
      <c r="AY194" s="242" t="s">
        <v>141</v>
      </c>
    </row>
    <row r="195" s="2" customFormat="1" ht="16.5" customHeight="1">
      <c r="A195" s="40"/>
      <c r="B195" s="41"/>
      <c r="C195" s="266" t="s">
        <v>306</v>
      </c>
      <c r="D195" s="266" t="s">
        <v>277</v>
      </c>
      <c r="E195" s="267" t="s">
        <v>745</v>
      </c>
      <c r="F195" s="268" t="s">
        <v>746</v>
      </c>
      <c r="G195" s="269" t="s">
        <v>146</v>
      </c>
      <c r="H195" s="270">
        <v>725.75</v>
      </c>
      <c r="I195" s="271"/>
      <c r="J195" s="272">
        <f>ROUND(I195*H195,2)</f>
        <v>0</v>
      </c>
      <c r="K195" s="268" t="s">
        <v>147</v>
      </c>
      <c r="L195" s="273"/>
      <c r="M195" s="274" t="s">
        <v>19</v>
      </c>
      <c r="N195" s="275" t="s">
        <v>42</v>
      </c>
      <c r="O195" s="86"/>
      <c r="P195" s="223">
        <f>O195*H195</f>
        <v>0</v>
      </c>
      <c r="Q195" s="223">
        <v>0.00029999999999999997</v>
      </c>
      <c r="R195" s="223">
        <f>Q195*H195</f>
        <v>0.21772499999999997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198</v>
      </c>
      <c r="AT195" s="225" t="s">
        <v>277</v>
      </c>
      <c r="AU195" s="225" t="s">
        <v>80</v>
      </c>
      <c r="AY195" s="19" t="s">
        <v>141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78</v>
      </c>
      <c r="BK195" s="226">
        <f>ROUND(I195*H195,2)</f>
        <v>0</v>
      </c>
      <c r="BL195" s="19" t="s">
        <v>148</v>
      </c>
      <c r="BM195" s="225" t="s">
        <v>983</v>
      </c>
    </row>
    <row r="196" s="2" customFormat="1">
      <c r="A196" s="40"/>
      <c r="B196" s="41"/>
      <c r="C196" s="42"/>
      <c r="D196" s="227" t="s">
        <v>150</v>
      </c>
      <c r="E196" s="42"/>
      <c r="F196" s="228" t="s">
        <v>746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150</v>
      </c>
      <c r="AU196" s="19" t="s">
        <v>80</v>
      </c>
    </row>
    <row r="197" s="13" customFormat="1">
      <c r="A197" s="13"/>
      <c r="B197" s="232"/>
      <c r="C197" s="233"/>
      <c r="D197" s="227" t="s">
        <v>151</v>
      </c>
      <c r="E197" s="234" t="s">
        <v>19</v>
      </c>
      <c r="F197" s="235" t="s">
        <v>982</v>
      </c>
      <c r="G197" s="233"/>
      <c r="H197" s="236">
        <v>725.75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151</v>
      </c>
      <c r="AU197" s="242" t="s">
        <v>80</v>
      </c>
      <c r="AV197" s="13" t="s">
        <v>80</v>
      </c>
      <c r="AW197" s="13" t="s">
        <v>32</v>
      </c>
      <c r="AX197" s="13" t="s">
        <v>78</v>
      </c>
      <c r="AY197" s="242" t="s">
        <v>141</v>
      </c>
    </row>
    <row r="198" s="12" customFormat="1" ht="22.8" customHeight="1">
      <c r="A198" s="12"/>
      <c r="B198" s="198"/>
      <c r="C198" s="199"/>
      <c r="D198" s="200" t="s">
        <v>70</v>
      </c>
      <c r="E198" s="212" t="s">
        <v>173</v>
      </c>
      <c r="F198" s="212" t="s">
        <v>247</v>
      </c>
      <c r="G198" s="199"/>
      <c r="H198" s="199"/>
      <c r="I198" s="202"/>
      <c r="J198" s="213">
        <f>BK198</f>
        <v>0</v>
      </c>
      <c r="K198" s="199"/>
      <c r="L198" s="204"/>
      <c r="M198" s="205"/>
      <c r="N198" s="206"/>
      <c r="O198" s="206"/>
      <c r="P198" s="207">
        <f>SUM(P199:P230)</f>
        <v>0</v>
      </c>
      <c r="Q198" s="206"/>
      <c r="R198" s="207">
        <f>SUM(R199:R230)</f>
        <v>1402.4432511999999</v>
      </c>
      <c r="S198" s="206"/>
      <c r="T198" s="208">
        <f>SUM(T199:T230)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9" t="s">
        <v>78</v>
      </c>
      <c r="AT198" s="210" t="s">
        <v>70</v>
      </c>
      <c r="AU198" s="210" t="s">
        <v>78</v>
      </c>
      <c r="AY198" s="209" t="s">
        <v>141</v>
      </c>
      <c r="BK198" s="211">
        <f>SUM(BK199:BK230)</f>
        <v>0</v>
      </c>
    </row>
    <row r="199" s="2" customFormat="1" ht="16.5" customHeight="1">
      <c r="A199" s="40"/>
      <c r="B199" s="41"/>
      <c r="C199" s="214" t="s">
        <v>311</v>
      </c>
      <c r="D199" s="214" t="s">
        <v>143</v>
      </c>
      <c r="E199" s="215" t="s">
        <v>749</v>
      </c>
      <c r="F199" s="216" t="s">
        <v>750</v>
      </c>
      <c r="G199" s="217" t="s">
        <v>146</v>
      </c>
      <c r="H199" s="218">
        <v>725.75</v>
      </c>
      <c r="I199" s="219"/>
      <c r="J199" s="220">
        <f>ROUND(I199*H199,2)</f>
        <v>0</v>
      </c>
      <c r="K199" s="216" t="s">
        <v>147</v>
      </c>
      <c r="L199" s="46"/>
      <c r="M199" s="221" t="s">
        <v>19</v>
      </c>
      <c r="N199" s="222" t="s">
        <v>42</v>
      </c>
      <c r="O199" s="86"/>
      <c r="P199" s="223">
        <f>O199*H199</f>
        <v>0</v>
      </c>
      <c r="Q199" s="223">
        <v>0.46000000000000002</v>
      </c>
      <c r="R199" s="223">
        <f>Q199*H199</f>
        <v>333.84500000000003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148</v>
      </c>
      <c r="AT199" s="225" t="s">
        <v>143</v>
      </c>
      <c r="AU199" s="225" t="s">
        <v>80</v>
      </c>
      <c r="AY199" s="19" t="s">
        <v>141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78</v>
      </c>
      <c r="BK199" s="226">
        <f>ROUND(I199*H199,2)</f>
        <v>0</v>
      </c>
      <c r="BL199" s="19" t="s">
        <v>148</v>
      </c>
      <c r="BM199" s="225" t="s">
        <v>984</v>
      </c>
    </row>
    <row r="200" s="2" customFormat="1">
      <c r="A200" s="40"/>
      <c r="B200" s="41"/>
      <c r="C200" s="42"/>
      <c r="D200" s="227" t="s">
        <v>150</v>
      </c>
      <c r="E200" s="42"/>
      <c r="F200" s="228" t="s">
        <v>750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150</v>
      </c>
      <c r="AU200" s="19" t="s">
        <v>80</v>
      </c>
    </row>
    <row r="201" s="13" customFormat="1">
      <c r="A201" s="13"/>
      <c r="B201" s="232"/>
      <c r="C201" s="233"/>
      <c r="D201" s="227" t="s">
        <v>151</v>
      </c>
      <c r="E201" s="234" t="s">
        <v>19</v>
      </c>
      <c r="F201" s="235" t="s">
        <v>985</v>
      </c>
      <c r="G201" s="233"/>
      <c r="H201" s="236">
        <v>725.75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151</v>
      </c>
      <c r="AU201" s="242" t="s">
        <v>80</v>
      </c>
      <c r="AV201" s="13" t="s">
        <v>80</v>
      </c>
      <c r="AW201" s="13" t="s">
        <v>32</v>
      </c>
      <c r="AX201" s="13" t="s">
        <v>78</v>
      </c>
      <c r="AY201" s="242" t="s">
        <v>141</v>
      </c>
    </row>
    <row r="202" s="2" customFormat="1" ht="16.5" customHeight="1">
      <c r="A202" s="40"/>
      <c r="B202" s="41"/>
      <c r="C202" s="214" t="s">
        <v>317</v>
      </c>
      <c r="D202" s="214" t="s">
        <v>143</v>
      </c>
      <c r="E202" s="215" t="s">
        <v>248</v>
      </c>
      <c r="F202" s="216" t="s">
        <v>249</v>
      </c>
      <c r="G202" s="217" t="s">
        <v>146</v>
      </c>
      <c r="H202" s="218">
        <v>725.75</v>
      </c>
      <c r="I202" s="219"/>
      <c r="J202" s="220">
        <f>ROUND(I202*H202,2)</f>
        <v>0</v>
      </c>
      <c r="K202" s="216" t="s">
        <v>147</v>
      </c>
      <c r="L202" s="46"/>
      <c r="M202" s="221" t="s">
        <v>19</v>
      </c>
      <c r="N202" s="222" t="s">
        <v>42</v>
      </c>
      <c r="O202" s="86"/>
      <c r="P202" s="223">
        <f>O202*H202</f>
        <v>0</v>
      </c>
      <c r="Q202" s="223">
        <v>0.57499999999999996</v>
      </c>
      <c r="R202" s="223">
        <f>Q202*H202</f>
        <v>417.30624999999998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148</v>
      </c>
      <c r="AT202" s="225" t="s">
        <v>143</v>
      </c>
      <c r="AU202" s="225" t="s">
        <v>80</v>
      </c>
      <c r="AY202" s="19" t="s">
        <v>141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78</v>
      </c>
      <c r="BK202" s="226">
        <f>ROUND(I202*H202,2)</f>
        <v>0</v>
      </c>
      <c r="BL202" s="19" t="s">
        <v>148</v>
      </c>
      <c r="BM202" s="225" t="s">
        <v>986</v>
      </c>
    </row>
    <row r="203" s="2" customFormat="1">
      <c r="A203" s="40"/>
      <c r="B203" s="41"/>
      <c r="C203" s="42"/>
      <c r="D203" s="227" t="s">
        <v>150</v>
      </c>
      <c r="E203" s="42"/>
      <c r="F203" s="228" t="s">
        <v>249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150</v>
      </c>
      <c r="AU203" s="19" t="s">
        <v>80</v>
      </c>
    </row>
    <row r="204" s="13" customFormat="1">
      <c r="A204" s="13"/>
      <c r="B204" s="232"/>
      <c r="C204" s="233"/>
      <c r="D204" s="227" t="s">
        <v>151</v>
      </c>
      <c r="E204" s="234" t="s">
        <v>19</v>
      </c>
      <c r="F204" s="235" t="s">
        <v>987</v>
      </c>
      <c r="G204" s="233"/>
      <c r="H204" s="236">
        <v>725.75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151</v>
      </c>
      <c r="AU204" s="242" t="s">
        <v>80</v>
      </c>
      <c r="AV204" s="13" t="s">
        <v>80</v>
      </c>
      <c r="AW204" s="13" t="s">
        <v>32</v>
      </c>
      <c r="AX204" s="13" t="s">
        <v>78</v>
      </c>
      <c r="AY204" s="242" t="s">
        <v>141</v>
      </c>
    </row>
    <row r="205" s="2" customFormat="1">
      <c r="A205" s="40"/>
      <c r="B205" s="41"/>
      <c r="C205" s="214" t="s">
        <v>323</v>
      </c>
      <c r="D205" s="214" t="s">
        <v>143</v>
      </c>
      <c r="E205" s="215" t="s">
        <v>988</v>
      </c>
      <c r="F205" s="216" t="s">
        <v>989</v>
      </c>
      <c r="G205" s="217" t="s">
        <v>146</v>
      </c>
      <c r="H205" s="218">
        <v>22.399999999999999</v>
      </c>
      <c r="I205" s="219"/>
      <c r="J205" s="220">
        <f>ROUND(I205*H205,2)</f>
        <v>0</v>
      </c>
      <c r="K205" s="216" t="s">
        <v>147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0.15826000000000001</v>
      </c>
      <c r="R205" s="223">
        <f>Q205*H205</f>
        <v>3.5450240000000002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148</v>
      </c>
      <c r="AT205" s="225" t="s">
        <v>143</v>
      </c>
      <c r="AU205" s="225" t="s">
        <v>80</v>
      </c>
      <c r="AY205" s="19" t="s">
        <v>141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78</v>
      </c>
      <c r="BK205" s="226">
        <f>ROUND(I205*H205,2)</f>
        <v>0</v>
      </c>
      <c r="BL205" s="19" t="s">
        <v>148</v>
      </c>
      <c r="BM205" s="225" t="s">
        <v>990</v>
      </c>
    </row>
    <row r="206" s="2" customFormat="1">
      <c r="A206" s="40"/>
      <c r="B206" s="41"/>
      <c r="C206" s="42"/>
      <c r="D206" s="227" t="s">
        <v>150</v>
      </c>
      <c r="E206" s="42"/>
      <c r="F206" s="228" t="s">
        <v>989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150</v>
      </c>
      <c r="AU206" s="19" t="s">
        <v>80</v>
      </c>
    </row>
    <row r="207" s="13" customFormat="1">
      <c r="A207" s="13"/>
      <c r="B207" s="232"/>
      <c r="C207" s="233"/>
      <c r="D207" s="227" t="s">
        <v>151</v>
      </c>
      <c r="E207" s="234" t="s">
        <v>19</v>
      </c>
      <c r="F207" s="235" t="s">
        <v>991</v>
      </c>
      <c r="G207" s="233"/>
      <c r="H207" s="236">
        <v>22.399999999999999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151</v>
      </c>
      <c r="AU207" s="242" t="s">
        <v>80</v>
      </c>
      <c r="AV207" s="13" t="s">
        <v>80</v>
      </c>
      <c r="AW207" s="13" t="s">
        <v>32</v>
      </c>
      <c r="AX207" s="13" t="s">
        <v>78</v>
      </c>
      <c r="AY207" s="242" t="s">
        <v>141</v>
      </c>
    </row>
    <row r="208" s="2" customFormat="1">
      <c r="A208" s="40"/>
      <c r="B208" s="41"/>
      <c r="C208" s="214" t="s">
        <v>329</v>
      </c>
      <c r="D208" s="214" t="s">
        <v>143</v>
      </c>
      <c r="E208" s="215" t="s">
        <v>755</v>
      </c>
      <c r="F208" s="216" t="s">
        <v>756</v>
      </c>
      <c r="G208" s="217" t="s">
        <v>146</v>
      </c>
      <c r="H208" s="218">
        <v>725.75</v>
      </c>
      <c r="I208" s="219"/>
      <c r="J208" s="220">
        <f>ROUND(I208*H208,2)</f>
        <v>0</v>
      </c>
      <c r="K208" s="216" t="s">
        <v>147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0.58748999999999996</v>
      </c>
      <c r="R208" s="223">
        <f>Q208*H208</f>
        <v>426.37086749999997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148</v>
      </c>
      <c r="AT208" s="225" t="s">
        <v>143</v>
      </c>
      <c r="AU208" s="225" t="s">
        <v>80</v>
      </c>
      <c r="AY208" s="19" t="s">
        <v>141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78</v>
      </c>
      <c r="BK208" s="226">
        <f>ROUND(I208*H208,2)</f>
        <v>0</v>
      </c>
      <c r="BL208" s="19" t="s">
        <v>148</v>
      </c>
      <c r="BM208" s="225" t="s">
        <v>992</v>
      </c>
    </row>
    <row r="209" s="2" customFormat="1">
      <c r="A209" s="40"/>
      <c r="B209" s="41"/>
      <c r="C209" s="42"/>
      <c r="D209" s="227" t="s">
        <v>150</v>
      </c>
      <c r="E209" s="42"/>
      <c r="F209" s="228" t="s">
        <v>756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150</v>
      </c>
      <c r="AU209" s="19" t="s">
        <v>80</v>
      </c>
    </row>
    <row r="210" s="13" customFormat="1">
      <c r="A210" s="13"/>
      <c r="B210" s="232"/>
      <c r="C210" s="233"/>
      <c r="D210" s="227" t="s">
        <v>151</v>
      </c>
      <c r="E210" s="234" t="s">
        <v>19</v>
      </c>
      <c r="F210" s="235" t="s">
        <v>993</v>
      </c>
      <c r="G210" s="233"/>
      <c r="H210" s="236">
        <v>725.75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151</v>
      </c>
      <c r="AU210" s="242" t="s">
        <v>80</v>
      </c>
      <c r="AV210" s="13" t="s">
        <v>80</v>
      </c>
      <c r="AW210" s="13" t="s">
        <v>32</v>
      </c>
      <c r="AX210" s="13" t="s">
        <v>78</v>
      </c>
      <c r="AY210" s="242" t="s">
        <v>141</v>
      </c>
    </row>
    <row r="211" s="2" customFormat="1" ht="16.5" customHeight="1">
      <c r="A211" s="40"/>
      <c r="B211" s="41"/>
      <c r="C211" s="214" t="s">
        <v>333</v>
      </c>
      <c r="D211" s="214" t="s">
        <v>143</v>
      </c>
      <c r="E211" s="215" t="s">
        <v>994</v>
      </c>
      <c r="F211" s="216" t="s">
        <v>995</v>
      </c>
      <c r="G211" s="217" t="s">
        <v>146</v>
      </c>
      <c r="H211" s="218">
        <v>22.399999999999999</v>
      </c>
      <c r="I211" s="219"/>
      <c r="J211" s="220">
        <f>ROUND(I211*H211,2)</f>
        <v>0</v>
      </c>
      <c r="K211" s="216" t="s">
        <v>147</v>
      </c>
      <c r="L211" s="46"/>
      <c r="M211" s="221" t="s">
        <v>19</v>
      </c>
      <c r="N211" s="222" t="s">
        <v>42</v>
      </c>
      <c r="O211" s="86"/>
      <c r="P211" s="223">
        <f>O211*H211</f>
        <v>0</v>
      </c>
      <c r="Q211" s="223">
        <v>0.00034000000000000002</v>
      </c>
      <c r="R211" s="223">
        <f>Q211*H211</f>
        <v>0.0076160000000000004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148</v>
      </c>
      <c r="AT211" s="225" t="s">
        <v>143</v>
      </c>
      <c r="AU211" s="225" t="s">
        <v>80</v>
      </c>
      <c r="AY211" s="19" t="s">
        <v>141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78</v>
      </c>
      <c r="BK211" s="226">
        <f>ROUND(I211*H211,2)</f>
        <v>0</v>
      </c>
      <c r="BL211" s="19" t="s">
        <v>148</v>
      </c>
      <c r="BM211" s="225" t="s">
        <v>996</v>
      </c>
    </row>
    <row r="212" s="2" customFormat="1">
      <c r="A212" s="40"/>
      <c r="B212" s="41"/>
      <c r="C212" s="42"/>
      <c r="D212" s="227" t="s">
        <v>150</v>
      </c>
      <c r="E212" s="42"/>
      <c r="F212" s="228" t="s">
        <v>995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150</v>
      </c>
      <c r="AU212" s="19" t="s">
        <v>80</v>
      </c>
    </row>
    <row r="213" s="13" customFormat="1">
      <c r="A213" s="13"/>
      <c r="B213" s="232"/>
      <c r="C213" s="233"/>
      <c r="D213" s="227" t="s">
        <v>151</v>
      </c>
      <c r="E213" s="234" t="s">
        <v>19</v>
      </c>
      <c r="F213" s="235" t="s">
        <v>997</v>
      </c>
      <c r="G213" s="233"/>
      <c r="H213" s="236">
        <v>22.399999999999999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151</v>
      </c>
      <c r="AU213" s="242" t="s">
        <v>80</v>
      </c>
      <c r="AV213" s="13" t="s">
        <v>80</v>
      </c>
      <c r="AW213" s="13" t="s">
        <v>32</v>
      </c>
      <c r="AX213" s="13" t="s">
        <v>78</v>
      </c>
      <c r="AY213" s="242" t="s">
        <v>141</v>
      </c>
    </row>
    <row r="214" s="2" customFormat="1" ht="16.5" customHeight="1">
      <c r="A214" s="40"/>
      <c r="B214" s="41"/>
      <c r="C214" s="214" t="s">
        <v>337</v>
      </c>
      <c r="D214" s="214" t="s">
        <v>143</v>
      </c>
      <c r="E214" s="215" t="s">
        <v>255</v>
      </c>
      <c r="F214" s="216" t="s">
        <v>256</v>
      </c>
      <c r="G214" s="217" t="s">
        <v>146</v>
      </c>
      <c r="H214" s="218">
        <v>105.27</v>
      </c>
      <c r="I214" s="219"/>
      <c r="J214" s="220">
        <f>ROUND(I214*H214,2)</f>
        <v>0</v>
      </c>
      <c r="K214" s="216" t="s">
        <v>147</v>
      </c>
      <c r="L214" s="46"/>
      <c r="M214" s="221" t="s">
        <v>19</v>
      </c>
      <c r="N214" s="222" t="s">
        <v>42</v>
      </c>
      <c r="O214" s="86"/>
      <c r="P214" s="223">
        <f>O214*H214</f>
        <v>0</v>
      </c>
      <c r="Q214" s="223">
        <v>0.00031</v>
      </c>
      <c r="R214" s="223">
        <f>Q214*H214</f>
        <v>0.032633700000000002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148</v>
      </c>
      <c r="AT214" s="225" t="s">
        <v>143</v>
      </c>
      <c r="AU214" s="225" t="s">
        <v>80</v>
      </c>
      <c r="AY214" s="19" t="s">
        <v>141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78</v>
      </c>
      <c r="BK214" s="226">
        <f>ROUND(I214*H214,2)</f>
        <v>0</v>
      </c>
      <c r="BL214" s="19" t="s">
        <v>148</v>
      </c>
      <c r="BM214" s="225" t="s">
        <v>998</v>
      </c>
    </row>
    <row r="215" s="2" customFormat="1">
      <c r="A215" s="40"/>
      <c r="B215" s="41"/>
      <c r="C215" s="42"/>
      <c r="D215" s="227" t="s">
        <v>150</v>
      </c>
      <c r="E215" s="42"/>
      <c r="F215" s="228" t="s">
        <v>256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150</v>
      </c>
      <c r="AU215" s="19" t="s">
        <v>80</v>
      </c>
    </row>
    <row r="216" s="13" customFormat="1">
      <c r="A216" s="13"/>
      <c r="B216" s="232"/>
      <c r="C216" s="233"/>
      <c r="D216" s="227" t="s">
        <v>151</v>
      </c>
      <c r="E216" s="234" t="s">
        <v>19</v>
      </c>
      <c r="F216" s="235" t="s">
        <v>999</v>
      </c>
      <c r="G216" s="233"/>
      <c r="H216" s="236">
        <v>60.469999999999999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151</v>
      </c>
      <c r="AU216" s="242" t="s">
        <v>80</v>
      </c>
      <c r="AV216" s="13" t="s">
        <v>80</v>
      </c>
      <c r="AW216" s="13" t="s">
        <v>32</v>
      </c>
      <c r="AX216" s="13" t="s">
        <v>71</v>
      </c>
      <c r="AY216" s="242" t="s">
        <v>141</v>
      </c>
    </row>
    <row r="217" s="13" customFormat="1">
      <c r="A217" s="13"/>
      <c r="B217" s="232"/>
      <c r="C217" s="233"/>
      <c r="D217" s="227" t="s">
        <v>151</v>
      </c>
      <c r="E217" s="234" t="s">
        <v>19</v>
      </c>
      <c r="F217" s="235" t="s">
        <v>1000</v>
      </c>
      <c r="G217" s="233"/>
      <c r="H217" s="236">
        <v>44.799999999999997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151</v>
      </c>
      <c r="AU217" s="242" t="s">
        <v>80</v>
      </c>
      <c r="AV217" s="13" t="s">
        <v>80</v>
      </c>
      <c r="AW217" s="13" t="s">
        <v>32</v>
      </c>
      <c r="AX217" s="13" t="s">
        <v>71</v>
      </c>
      <c r="AY217" s="242" t="s">
        <v>141</v>
      </c>
    </row>
    <row r="218" s="14" customFormat="1">
      <c r="A218" s="14"/>
      <c r="B218" s="243"/>
      <c r="C218" s="244"/>
      <c r="D218" s="227" t="s">
        <v>151</v>
      </c>
      <c r="E218" s="245" t="s">
        <v>19</v>
      </c>
      <c r="F218" s="246" t="s">
        <v>155</v>
      </c>
      <c r="G218" s="244"/>
      <c r="H218" s="247">
        <v>105.27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151</v>
      </c>
      <c r="AU218" s="253" t="s">
        <v>80</v>
      </c>
      <c r="AV218" s="14" t="s">
        <v>148</v>
      </c>
      <c r="AW218" s="14" t="s">
        <v>32</v>
      </c>
      <c r="AX218" s="14" t="s">
        <v>78</v>
      </c>
      <c r="AY218" s="253" t="s">
        <v>141</v>
      </c>
    </row>
    <row r="219" s="2" customFormat="1">
      <c r="A219" s="40"/>
      <c r="B219" s="41"/>
      <c r="C219" s="214" t="s">
        <v>342</v>
      </c>
      <c r="D219" s="214" t="s">
        <v>143</v>
      </c>
      <c r="E219" s="215" t="s">
        <v>1001</v>
      </c>
      <c r="F219" s="216" t="s">
        <v>1002</v>
      </c>
      <c r="G219" s="217" t="s">
        <v>146</v>
      </c>
      <c r="H219" s="218">
        <v>22.399999999999999</v>
      </c>
      <c r="I219" s="219"/>
      <c r="J219" s="220">
        <f>ROUND(I219*H219,2)</f>
        <v>0</v>
      </c>
      <c r="K219" s="216" t="s">
        <v>147</v>
      </c>
      <c r="L219" s="46"/>
      <c r="M219" s="221" t="s">
        <v>19</v>
      </c>
      <c r="N219" s="222" t="s">
        <v>42</v>
      </c>
      <c r="O219" s="86"/>
      <c r="P219" s="223">
        <f>O219*H219</f>
        <v>0</v>
      </c>
      <c r="Q219" s="223">
        <v>0.10373</v>
      </c>
      <c r="R219" s="223">
        <f>Q219*H219</f>
        <v>2.3235519999999998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148</v>
      </c>
      <c r="AT219" s="225" t="s">
        <v>143</v>
      </c>
      <c r="AU219" s="225" t="s">
        <v>80</v>
      </c>
      <c r="AY219" s="19" t="s">
        <v>141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78</v>
      </c>
      <c r="BK219" s="226">
        <f>ROUND(I219*H219,2)</f>
        <v>0</v>
      </c>
      <c r="BL219" s="19" t="s">
        <v>148</v>
      </c>
      <c r="BM219" s="225" t="s">
        <v>1003</v>
      </c>
    </row>
    <row r="220" s="2" customFormat="1">
      <c r="A220" s="40"/>
      <c r="B220" s="41"/>
      <c r="C220" s="42"/>
      <c r="D220" s="227" t="s">
        <v>150</v>
      </c>
      <c r="E220" s="42"/>
      <c r="F220" s="228" t="s">
        <v>1002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150</v>
      </c>
      <c r="AU220" s="19" t="s">
        <v>80</v>
      </c>
    </row>
    <row r="221" s="13" customFormat="1">
      <c r="A221" s="13"/>
      <c r="B221" s="232"/>
      <c r="C221" s="233"/>
      <c r="D221" s="227" t="s">
        <v>151</v>
      </c>
      <c r="E221" s="234" t="s">
        <v>19</v>
      </c>
      <c r="F221" s="235" t="s">
        <v>991</v>
      </c>
      <c r="G221" s="233"/>
      <c r="H221" s="236">
        <v>22.399999999999999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151</v>
      </c>
      <c r="AU221" s="242" t="s">
        <v>80</v>
      </c>
      <c r="AV221" s="13" t="s">
        <v>80</v>
      </c>
      <c r="AW221" s="13" t="s">
        <v>32</v>
      </c>
      <c r="AX221" s="13" t="s">
        <v>78</v>
      </c>
      <c r="AY221" s="242" t="s">
        <v>141</v>
      </c>
    </row>
    <row r="222" s="2" customFormat="1">
      <c r="A222" s="40"/>
      <c r="B222" s="41"/>
      <c r="C222" s="214" t="s">
        <v>346</v>
      </c>
      <c r="D222" s="214" t="s">
        <v>143</v>
      </c>
      <c r="E222" s="215" t="s">
        <v>1004</v>
      </c>
      <c r="F222" s="216" t="s">
        <v>1005</v>
      </c>
      <c r="G222" s="217" t="s">
        <v>146</v>
      </c>
      <c r="H222" s="218">
        <v>22.399999999999999</v>
      </c>
      <c r="I222" s="219"/>
      <c r="J222" s="220">
        <f>ROUND(I222*H222,2)</f>
        <v>0</v>
      </c>
      <c r="K222" s="216" t="s">
        <v>147</v>
      </c>
      <c r="L222" s="46"/>
      <c r="M222" s="221" t="s">
        <v>19</v>
      </c>
      <c r="N222" s="222" t="s">
        <v>42</v>
      </c>
      <c r="O222" s="86"/>
      <c r="P222" s="223">
        <f>O222*H222</f>
        <v>0</v>
      </c>
      <c r="Q222" s="223">
        <v>0.18151999999999999</v>
      </c>
      <c r="R222" s="223">
        <f>Q222*H222</f>
        <v>4.0660479999999994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148</v>
      </c>
      <c r="AT222" s="225" t="s">
        <v>143</v>
      </c>
      <c r="AU222" s="225" t="s">
        <v>80</v>
      </c>
      <c r="AY222" s="19" t="s">
        <v>141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78</v>
      </c>
      <c r="BK222" s="226">
        <f>ROUND(I222*H222,2)</f>
        <v>0</v>
      </c>
      <c r="BL222" s="19" t="s">
        <v>148</v>
      </c>
      <c r="BM222" s="225" t="s">
        <v>1006</v>
      </c>
    </row>
    <row r="223" s="2" customFormat="1">
      <c r="A223" s="40"/>
      <c r="B223" s="41"/>
      <c r="C223" s="42"/>
      <c r="D223" s="227" t="s">
        <v>150</v>
      </c>
      <c r="E223" s="42"/>
      <c r="F223" s="228" t="s">
        <v>1005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150</v>
      </c>
      <c r="AU223" s="19" t="s">
        <v>80</v>
      </c>
    </row>
    <row r="224" s="13" customFormat="1">
      <c r="A224" s="13"/>
      <c r="B224" s="232"/>
      <c r="C224" s="233"/>
      <c r="D224" s="227" t="s">
        <v>151</v>
      </c>
      <c r="E224" s="234" t="s">
        <v>19</v>
      </c>
      <c r="F224" s="235" t="s">
        <v>991</v>
      </c>
      <c r="G224" s="233"/>
      <c r="H224" s="236">
        <v>22.399999999999999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151</v>
      </c>
      <c r="AU224" s="242" t="s">
        <v>80</v>
      </c>
      <c r="AV224" s="13" t="s">
        <v>80</v>
      </c>
      <c r="AW224" s="13" t="s">
        <v>32</v>
      </c>
      <c r="AX224" s="13" t="s">
        <v>78</v>
      </c>
      <c r="AY224" s="242" t="s">
        <v>141</v>
      </c>
    </row>
    <row r="225" s="2" customFormat="1" ht="33" customHeight="1">
      <c r="A225" s="40"/>
      <c r="B225" s="41"/>
      <c r="C225" s="214" t="s">
        <v>353</v>
      </c>
      <c r="D225" s="214" t="s">
        <v>143</v>
      </c>
      <c r="E225" s="215" t="s">
        <v>761</v>
      </c>
      <c r="F225" s="216" t="s">
        <v>762</v>
      </c>
      <c r="G225" s="217" t="s">
        <v>146</v>
      </c>
      <c r="H225" s="218">
        <v>524.08000000000004</v>
      </c>
      <c r="I225" s="219"/>
      <c r="J225" s="220">
        <f>ROUND(I225*H225,2)</f>
        <v>0</v>
      </c>
      <c r="K225" s="216" t="s">
        <v>147</v>
      </c>
      <c r="L225" s="46"/>
      <c r="M225" s="221" t="s">
        <v>19</v>
      </c>
      <c r="N225" s="222" t="s">
        <v>42</v>
      </c>
      <c r="O225" s="86"/>
      <c r="P225" s="223">
        <f>O225*H225</f>
        <v>0</v>
      </c>
      <c r="Q225" s="223">
        <v>0.1837</v>
      </c>
      <c r="R225" s="223">
        <f>Q225*H225</f>
        <v>96.273496000000009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148</v>
      </c>
      <c r="AT225" s="225" t="s">
        <v>143</v>
      </c>
      <c r="AU225" s="225" t="s">
        <v>80</v>
      </c>
      <c r="AY225" s="19" t="s">
        <v>141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78</v>
      </c>
      <c r="BK225" s="226">
        <f>ROUND(I225*H225,2)</f>
        <v>0</v>
      </c>
      <c r="BL225" s="19" t="s">
        <v>148</v>
      </c>
      <c r="BM225" s="225" t="s">
        <v>1007</v>
      </c>
    </row>
    <row r="226" s="2" customFormat="1">
      <c r="A226" s="40"/>
      <c r="B226" s="41"/>
      <c r="C226" s="42"/>
      <c r="D226" s="227" t="s">
        <v>150</v>
      </c>
      <c r="E226" s="42"/>
      <c r="F226" s="228" t="s">
        <v>762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150</v>
      </c>
      <c r="AU226" s="19" t="s">
        <v>80</v>
      </c>
    </row>
    <row r="227" s="13" customFormat="1">
      <c r="A227" s="13"/>
      <c r="B227" s="232"/>
      <c r="C227" s="233"/>
      <c r="D227" s="227" t="s">
        <v>151</v>
      </c>
      <c r="E227" s="234" t="s">
        <v>19</v>
      </c>
      <c r="F227" s="235" t="s">
        <v>1008</v>
      </c>
      <c r="G227" s="233"/>
      <c r="H227" s="236">
        <v>524.08000000000004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151</v>
      </c>
      <c r="AU227" s="242" t="s">
        <v>80</v>
      </c>
      <c r="AV227" s="13" t="s">
        <v>80</v>
      </c>
      <c r="AW227" s="13" t="s">
        <v>32</v>
      </c>
      <c r="AX227" s="13" t="s">
        <v>78</v>
      </c>
      <c r="AY227" s="242" t="s">
        <v>141</v>
      </c>
    </row>
    <row r="228" s="2" customFormat="1" ht="16.5" customHeight="1">
      <c r="A228" s="40"/>
      <c r="B228" s="41"/>
      <c r="C228" s="266" t="s">
        <v>359</v>
      </c>
      <c r="D228" s="266" t="s">
        <v>277</v>
      </c>
      <c r="E228" s="267" t="s">
        <v>765</v>
      </c>
      <c r="F228" s="268" t="s">
        <v>766</v>
      </c>
      <c r="G228" s="269" t="s">
        <v>146</v>
      </c>
      <c r="H228" s="270">
        <v>534.56200000000001</v>
      </c>
      <c r="I228" s="271"/>
      <c r="J228" s="272">
        <f>ROUND(I228*H228,2)</f>
        <v>0</v>
      </c>
      <c r="K228" s="268" t="s">
        <v>19</v>
      </c>
      <c r="L228" s="273"/>
      <c r="M228" s="274" t="s">
        <v>19</v>
      </c>
      <c r="N228" s="275" t="s">
        <v>42</v>
      </c>
      <c r="O228" s="86"/>
      <c r="P228" s="223">
        <f>O228*H228</f>
        <v>0</v>
      </c>
      <c r="Q228" s="223">
        <v>0.222</v>
      </c>
      <c r="R228" s="223">
        <f>Q228*H228</f>
        <v>118.672764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198</v>
      </c>
      <c r="AT228" s="225" t="s">
        <v>277</v>
      </c>
      <c r="AU228" s="225" t="s">
        <v>80</v>
      </c>
      <c r="AY228" s="19" t="s">
        <v>141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78</v>
      </c>
      <c r="BK228" s="226">
        <f>ROUND(I228*H228,2)</f>
        <v>0</v>
      </c>
      <c r="BL228" s="19" t="s">
        <v>148</v>
      </c>
      <c r="BM228" s="225" t="s">
        <v>1009</v>
      </c>
    </row>
    <row r="229" s="2" customFormat="1">
      <c r="A229" s="40"/>
      <c r="B229" s="41"/>
      <c r="C229" s="42"/>
      <c r="D229" s="227" t="s">
        <v>150</v>
      </c>
      <c r="E229" s="42"/>
      <c r="F229" s="228" t="s">
        <v>766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150</v>
      </c>
      <c r="AU229" s="19" t="s">
        <v>80</v>
      </c>
    </row>
    <row r="230" s="13" customFormat="1">
      <c r="A230" s="13"/>
      <c r="B230" s="232"/>
      <c r="C230" s="233"/>
      <c r="D230" s="227" t="s">
        <v>151</v>
      </c>
      <c r="E230" s="234" t="s">
        <v>19</v>
      </c>
      <c r="F230" s="235" t="s">
        <v>1010</v>
      </c>
      <c r="G230" s="233"/>
      <c r="H230" s="236">
        <v>534.56200000000001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151</v>
      </c>
      <c r="AU230" s="242" t="s">
        <v>80</v>
      </c>
      <c r="AV230" s="13" t="s">
        <v>80</v>
      </c>
      <c r="AW230" s="13" t="s">
        <v>32</v>
      </c>
      <c r="AX230" s="13" t="s">
        <v>78</v>
      </c>
      <c r="AY230" s="242" t="s">
        <v>141</v>
      </c>
    </row>
    <row r="231" s="12" customFormat="1" ht="22.8" customHeight="1">
      <c r="A231" s="12"/>
      <c r="B231" s="198"/>
      <c r="C231" s="199"/>
      <c r="D231" s="200" t="s">
        <v>70</v>
      </c>
      <c r="E231" s="212" t="s">
        <v>198</v>
      </c>
      <c r="F231" s="212" t="s">
        <v>295</v>
      </c>
      <c r="G231" s="199"/>
      <c r="H231" s="199"/>
      <c r="I231" s="202"/>
      <c r="J231" s="213">
        <f>BK231</f>
        <v>0</v>
      </c>
      <c r="K231" s="199"/>
      <c r="L231" s="204"/>
      <c r="M231" s="205"/>
      <c r="N231" s="206"/>
      <c r="O231" s="206"/>
      <c r="P231" s="207">
        <f>SUM(P232:P269)</f>
        <v>0</v>
      </c>
      <c r="Q231" s="206"/>
      <c r="R231" s="207">
        <f>SUM(R232:R269)</f>
        <v>3.9114439999999999</v>
      </c>
      <c r="S231" s="206"/>
      <c r="T231" s="208">
        <f>SUM(T232:T269)</f>
        <v>0.14999999999999999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9" t="s">
        <v>78</v>
      </c>
      <c r="AT231" s="210" t="s">
        <v>70</v>
      </c>
      <c r="AU231" s="210" t="s">
        <v>78</v>
      </c>
      <c r="AY231" s="209" t="s">
        <v>141</v>
      </c>
      <c r="BK231" s="211">
        <f>SUM(BK232:BK269)</f>
        <v>0</v>
      </c>
    </row>
    <row r="232" s="2" customFormat="1">
      <c r="A232" s="40"/>
      <c r="B232" s="41"/>
      <c r="C232" s="214" t="s">
        <v>366</v>
      </c>
      <c r="D232" s="214" t="s">
        <v>143</v>
      </c>
      <c r="E232" s="215" t="s">
        <v>769</v>
      </c>
      <c r="F232" s="216" t="s">
        <v>770</v>
      </c>
      <c r="G232" s="217" t="s">
        <v>176</v>
      </c>
      <c r="H232" s="218">
        <v>3.8999999999999999</v>
      </c>
      <c r="I232" s="219"/>
      <c r="J232" s="220">
        <f>ROUND(I232*H232,2)</f>
        <v>0</v>
      </c>
      <c r="K232" s="216" t="s">
        <v>147</v>
      </c>
      <c r="L232" s="46"/>
      <c r="M232" s="221" t="s">
        <v>19</v>
      </c>
      <c r="N232" s="222" t="s">
        <v>42</v>
      </c>
      <c r="O232" s="86"/>
      <c r="P232" s="223">
        <f>O232*H232</f>
        <v>0</v>
      </c>
      <c r="Q232" s="223">
        <v>0.0065599999999999999</v>
      </c>
      <c r="R232" s="223">
        <f>Q232*H232</f>
        <v>0.025583999999999999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148</v>
      </c>
      <c r="AT232" s="225" t="s">
        <v>143</v>
      </c>
      <c r="AU232" s="225" t="s">
        <v>80</v>
      </c>
      <c r="AY232" s="19" t="s">
        <v>141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78</v>
      </c>
      <c r="BK232" s="226">
        <f>ROUND(I232*H232,2)</f>
        <v>0</v>
      </c>
      <c r="BL232" s="19" t="s">
        <v>148</v>
      </c>
      <c r="BM232" s="225" t="s">
        <v>1011</v>
      </c>
    </row>
    <row r="233" s="2" customFormat="1">
      <c r="A233" s="40"/>
      <c r="B233" s="41"/>
      <c r="C233" s="42"/>
      <c r="D233" s="227" t="s">
        <v>150</v>
      </c>
      <c r="E233" s="42"/>
      <c r="F233" s="228" t="s">
        <v>770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150</v>
      </c>
      <c r="AU233" s="19" t="s">
        <v>80</v>
      </c>
    </row>
    <row r="234" s="13" customFormat="1">
      <c r="A234" s="13"/>
      <c r="B234" s="232"/>
      <c r="C234" s="233"/>
      <c r="D234" s="227" t="s">
        <v>151</v>
      </c>
      <c r="E234" s="234" t="s">
        <v>19</v>
      </c>
      <c r="F234" s="235" t="s">
        <v>1012</v>
      </c>
      <c r="G234" s="233"/>
      <c r="H234" s="236">
        <v>3.8999999999999999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151</v>
      </c>
      <c r="AU234" s="242" t="s">
        <v>80</v>
      </c>
      <c r="AV234" s="13" t="s">
        <v>80</v>
      </c>
      <c r="AW234" s="13" t="s">
        <v>32</v>
      </c>
      <c r="AX234" s="13" t="s">
        <v>78</v>
      </c>
      <c r="AY234" s="242" t="s">
        <v>141</v>
      </c>
    </row>
    <row r="235" s="2" customFormat="1" ht="16.5" customHeight="1">
      <c r="A235" s="40"/>
      <c r="B235" s="41"/>
      <c r="C235" s="214" t="s">
        <v>373</v>
      </c>
      <c r="D235" s="214" t="s">
        <v>143</v>
      </c>
      <c r="E235" s="215" t="s">
        <v>773</v>
      </c>
      <c r="F235" s="216" t="s">
        <v>774</v>
      </c>
      <c r="G235" s="217" t="s">
        <v>775</v>
      </c>
      <c r="H235" s="218">
        <v>5</v>
      </c>
      <c r="I235" s="219"/>
      <c r="J235" s="220">
        <f>ROUND(I235*H235,2)</f>
        <v>0</v>
      </c>
      <c r="K235" s="216" t="s">
        <v>19</v>
      </c>
      <c r="L235" s="46"/>
      <c r="M235" s="221" t="s">
        <v>19</v>
      </c>
      <c r="N235" s="222" t="s">
        <v>42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148</v>
      </c>
      <c r="AT235" s="225" t="s">
        <v>143</v>
      </c>
      <c r="AU235" s="225" t="s">
        <v>80</v>
      </c>
      <c r="AY235" s="19" t="s">
        <v>141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78</v>
      </c>
      <c r="BK235" s="226">
        <f>ROUND(I235*H235,2)</f>
        <v>0</v>
      </c>
      <c r="BL235" s="19" t="s">
        <v>148</v>
      </c>
      <c r="BM235" s="225" t="s">
        <v>1013</v>
      </c>
    </row>
    <row r="236" s="2" customFormat="1">
      <c r="A236" s="40"/>
      <c r="B236" s="41"/>
      <c r="C236" s="42"/>
      <c r="D236" s="227" t="s">
        <v>150</v>
      </c>
      <c r="E236" s="42"/>
      <c r="F236" s="228" t="s">
        <v>774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150</v>
      </c>
      <c r="AU236" s="19" t="s">
        <v>80</v>
      </c>
    </row>
    <row r="237" s="13" customFormat="1">
      <c r="A237" s="13"/>
      <c r="B237" s="232"/>
      <c r="C237" s="233"/>
      <c r="D237" s="227" t="s">
        <v>151</v>
      </c>
      <c r="E237" s="234" t="s">
        <v>19</v>
      </c>
      <c r="F237" s="235" t="s">
        <v>1014</v>
      </c>
      <c r="G237" s="233"/>
      <c r="H237" s="236">
        <v>5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151</v>
      </c>
      <c r="AU237" s="242" t="s">
        <v>80</v>
      </c>
      <c r="AV237" s="13" t="s">
        <v>80</v>
      </c>
      <c r="AW237" s="13" t="s">
        <v>32</v>
      </c>
      <c r="AX237" s="13" t="s">
        <v>78</v>
      </c>
      <c r="AY237" s="242" t="s">
        <v>141</v>
      </c>
    </row>
    <row r="238" s="2" customFormat="1" ht="16.5" customHeight="1">
      <c r="A238" s="40"/>
      <c r="B238" s="41"/>
      <c r="C238" s="214" t="s">
        <v>383</v>
      </c>
      <c r="D238" s="214" t="s">
        <v>143</v>
      </c>
      <c r="E238" s="215" t="s">
        <v>783</v>
      </c>
      <c r="F238" s="216" t="s">
        <v>784</v>
      </c>
      <c r="G238" s="217" t="s">
        <v>775</v>
      </c>
      <c r="H238" s="218">
        <v>5</v>
      </c>
      <c r="I238" s="219"/>
      <c r="J238" s="220">
        <f>ROUND(I238*H238,2)</f>
        <v>0</v>
      </c>
      <c r="K238" s="216" t="s">
        <v>19</v>
      </c>
      <c r="L238" s="46"/>
      <c r="M238" s="221" t="s">
        <v>19</v>
      </c>
      <c r="N238" s="222" t="s">
        <v>42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148</v>
      </c>
      <c r="AT238" s="225" t="s">
        <v>143</v>
      </c>
      <c r="AU238" s="225" t="s">
        <v>80</v>
      </c>
      <c r="AY238" s="19" t="s">
        <v>141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78</v>
      </c>
      <c r="BK238" s="226">
        <f>ROUND(I238*H238,2)</f>
        <v>0</v>
      </c>
      <c r="BL238" s="19" t="s">
        <v>148</v>
      </c>
      <c r="BM238" s="225" t="s">
        <v>1015</v>
      </c>
    </row>
    <row r="239" s="2" customFormat="1">
      <c r="A239" s="40"/>
      <c r="B239" s="41"/>
      <c r="C239" s="42"/>
      <c r="D239" s="227" t="s">
        <v>150</v>
      </c>
      <c r="E239" s="42"/>
      <c r="F239" s="228" t="s">
        <v>784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150</v>
      </c>
      <c r="AU239" s="19" t="s">
        <v>80</v>
      </c>
    </row>
    <row r="240" s="13" customFormat="1">
      <c r="A240" s="13"/>
      <c r="B240" s="232"/>
      <c r="C240" s="233"/>
      <c r="D240" s="227" t="s">
        <v>151</v>
      </c>
      <c r="E240" s="234" t="s">
        <v>19</v>
      </c>
      <c r="F240" s="235" t="s">
        <v>173</v>
      </c>
      <c r="G240" s="233"/>
      <c r="H240" s="236">
        <v>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151</v>
      </c>
      <c r="AU240" s="242" t="s">
        <v>80</v>
      </c>
      <c r="AV240" s="13" t="s">
        <v>80</v>
      </c>
      <c r="AW240" s="13" t="s">
        <v>32</v>
      </c>
      <c r="AX240" s="13" t="s">
        <v>78</v>
      </c>
      <c r="AY240" s="242" t="s">
        <v>141</v>
      </c>
    </row>
    <row r="241" s="2" customFormat="1" ht="16.5" customHeight="1">
      <c r="A241" s="40"/>
      <c r="B241" s="41"/>
      <c r="C241" s="214" t="s">
        <v>390</v>
      </c>
      <c r="D241" s="214" t="s">
        <v>143</v>
      </c>
      <c r="E241" s="215" t="s">
        <v>778</v>
      </c>
      <c r="F241" s="216" t="s">
        <v>779</v>
      </c>
      <c r="G241" s="217" t="s">
        <v>775</v>
      </c>
      <c r="H241" s="218">
        <v>1</v>
      </c>
      <c r="I241" s="219"/>
      <c r="J241" s="220">
        <f>ROUND(I241*H241,2)</f>
        <v>0</v>
      </c>
      <c r="K241" s="216" t="s">
        <v>19</v>
      </c>
      <c r="L241" s="46"/>
      <c r="M241" s="221" t="s">
        <v>19</v>
      </c>
      <c r="N241" s="222" t="s">
        <v>42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148</v>
      </c>
      <c r="AT241" s="225" t="s">
        <v>143</v>
      </c>
      <c r="AU241" s="225" t="s">
        <v>80</v>
      </c>
      <c r="AY241" s="19" t="s">
        <v>141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78</v>
      </c>
      <c r="BK241" s="226">
        <f>ROUND(I241*H241,2)</f>
        <v>0</v>
      </c>
      <c r="BL241" s="19" t="s">
        <v>148</v>
      </c>
      <c r="BM241" s="225" t="s">
        <v>1016</v>
      </c>
    </row>
    <row r="242" s="2" customFormat="1">
      <c r="A242" s="40"/>
      <c r="B242" s="41"/>
      <c r="C242" s="42"/>
      <c r="D242" s="227" t="s">
        <v>150</v>
      </c>
      <c r="E242" s="42"/>
      <c r="F242" s="228" t="s">
        <v>779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150</v>
      </c>
      <c r="AU242" s="19" t="s">
        <v>80</v>
      </c>
    </row>
    <row r="243" s="2" customFormat="1">
      <c r="A243" s="40"/>
      <c r="B243" s="41"/>
      <c r="C243" s="42"/>
      <c r="D243" s="227" t="s">
        <v>244</v>
      </c>
      <c r="E243" s="42"/>
      <c r="F243" s="265" t="s">
        <v>781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244</v>
      </c>
      <c r="AU243" s="19" t="s">
        <v>80</v>
      </c>
    </row>
    <row r="244" s="13" customFormat="1">
      <c r="A244" s="13"/>
      <c r="B244" s="232"/>
      <c r="C244" s="233"/>
      <c r="D244" s="227" t="s">
        <v>151</v>
      </c>
      <c r="E244" s="234" t="s">
        <v>19</v>
      </c>
      <c r="F244" s="235" t="s">
        <v>1017</v>
      </c>
      <c r="G244" s="233"/>
      <c r="H244" s="236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151</v>
      </c>
      <c r="AU244" s="242" t="s">
        <v>80</v>
      </c>
      <c r="AV244" s="13" t="s">
        <v>80</v>
      </c>
      <c r="AW244" s="13" t="s">
        <v>32</v>
      </c>
      <c r="AX244" s="13" t="s">
        <v>78</v>
      </c>
      <c r="AY244" s="242" t="s">
        <v>141</v>
      </c>
    </row>
    <row r="245" s="2" customFormat="1" ht="16.5" customHeight="1">
      <c r="A245" s="40"/>
      <c r="B245" s="41"/>
      <c r="C245" s="214" t="s">
        <v>397</v>
      </c>
      <c r="D245" s="214" t="s">
        <v>143</v>
      </c>
      <c r="E245" s="215" t="s">
        <v>1018</v>
      </c>
      <c r="F245" s="216" t="s">
        <v>1019</v>
      </c>
      <c r="G245" s="217" t="s">
        <v>242</v>
      </c>
      <c r="H245" s="218">
        <v>1</v>
      </c>
      <c r="I245" s="219"/>
      <c r="J245" s="220">
        <f>ROUND(I245*H245,2)</f>
        <v>0</v>
      </c>
      <c r="K245" s="216" t="s">
        <v>147</v>
      </c>
      <c r="L245" s="46"/>
      <c r="M245" s="221" t="s">
        <v>19</v>
      </c>
      <c r="N245" s="222" t="s">
        <v>42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0.14999999999999999</v>
      </c>
      <c r="T245" s="224">
        <f>S245*H245</f>
        <v>0.14999999999999999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148</v>
      </c>
      <c r="AT245" s="225" t="s">
        <v>143</v>
      </c>
      <c r="AU245" s="225" t="s">
        <v>80</v>
      </c>
      <c r="AY245" s="19" t="s">
        <v>141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78</v>
      </c>
      <c r="BK245" s="226">
        <f>ROUND(I245*H245,2)</f>
        <v>0</v>
      </c>
      <c r="BL245" s="19" t="s">
        <v>148</v>
      </c>
      <c r="BM245" s="225" t="s">
        <v>1020</v>
      </c>
    </row>
    <row r="246" s="2" customFormat="1">
      <c r="A246" s="40"/>
      <c r="B246" s="41"/>
      <c r="C246" s="42"/>
      <c r="D246" s="227" t="s">
        <v>150</v>
      </c>
      <c r="E246" s="42"/>
      <c r="F246" s="228" t="s">
        <v>1019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150</v>
      </c>
      <c r="AU246" s="19" t="s">
        <v>80</v>
      </c>
    </row>
    <row r="247" s="13" customFormat="1">
      <c r="A247" s="13"/>
      <c r="B247" s="232"/>
      <c r="C247" s="233"/>
      <c r="D247" s="227" t="s">
        <v>151</v>
      </c>
      <c r="E247" s="234" t="s">
        <v>19</v>
      </c>
      <c r="F247" s="235" t="s">
        <v>1017</v>
      </c>
      <c r="G247" s="233"/>
      <c r="H247" s="236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151</v>
      </c>
      <c r="AU247" s="242" t="s">
        <v>80</v>
      </c>
      <c r="AV247" s="13" t="s">
        <v>80</v>
      </c>
      <c r="AW247" s="13" t="s">
        <v>32</v>
      </c>
      <c r="AX247" s="13" t="s">
        <v>78</v>
      </c>
      <c r="AY247" s="242" t="s">
        <v>141</v>
      </c>
    </row>
    <row r="248" s="2" customFormat="1" ht="16.5" customHeight="1">
      <c r="A248" s="40"/>
      <c r="B248" s="41"/>
      <c r="C248" s="214" t="s">
        <v>408</v>
      </c>
      <c r="D248" s="214" t="s">
        <v>143</v>
      </c>
      <c r="E248" s="215" t="s">
        <v>790</v>
      </c>
      <c r="F248" s="216" t="s">
        <v>791</v>
      </c>
      <c r="G248" s="217" t="s">
        <v>242</v>
      </c>
      <c r="H248" s="218">
        <v>5</v>
      </c>
      <c r="I248" s="219"/>
      <c r="J248" s="220">
        <f>ROUND(I248*H248,2)</f>
        <v>0</v>
      </c>
      <c r="K248" s="216" t="s">
        <v>147</v>
      </c>
      <c r="L248" s="46"/>
      <c r="M248" s="221" t="s">
        <v>19</v>
      </c>
      <c r="N248" s="222" t="s">
        <v>42</v>
      </c>
      <c r="O248" s="86"/>
      <c r="P248" s="223">
        <f>O248*H248</f>
        <v>0</v>
      </c>
      <c r="Q248" s="223">
        <v>0.21734000000000001</v>
      </c>
      <c r="R248" s="223">
        <f>Q248*H248</f>
        <v>1.0867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148</v>
      </c>
      <c r="AT248" s="225" t="s">
        <v>143</v>
      </c>
      <c r="AU248" s="225" t="s">
        <v>80</v>
      </c>
      <c r="AY248" s="19" t="s">
        <v>141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78</v>
      </c>
      <c r="BK248" s="226">
        <f>ROUND(I248*H248,2)</f>
        <v>0</v>
      </c>
      <c r="BL248" s="19" t="s">
        <v>148</v>
      </c>
      <c r="BM248" s="225" t="s">
        <v>1021</v>
      </c>
    </row>
    <row r="249" s="2" customFormat="1">
      <c r="A249" s="40"/>
      <c r="B249" s="41"/>
      <c r="C249" s="42"/>
      <c r="D249" s="227" t="s">
        <v>150</v>
      </c>
      <c r="E249" s="42"/>
      <c r="F249" s="228" t="s">
        <v>791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150</v>
      </c>
      <c r="AU249" s="19" t="s">
        <v>80</v>
      </c>
    </row>
    <row r="250" s="13" customFormat="1">
      <c r="A250" s="13"/>
      <c r="B250" s="232"/>
      <c r="C250" s="233"/>
      <c r="D250" s="227" t="s">
        <v>151</v>
      </c>
      <c r="E250" s="234" t="s">
        <v>19</v>
      </c>
      <c r="F250" s="235" t="s">
        <v>1014</v>
      </c>
      <c r="G250" s="233"/>
      <c r="H250" s="236">
        <v>5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151</v>
      </c>
      <c r="AU250" s="242" t="s">
        <v>80</v>
      </c>
      <c r="AV250" s="13" t="s">
        <v>80</v>
      </c>
      <c r="AW250" s="13" t="s">
        <v>32</v>
      </c>
      <c r="AX250" s="13" t="s">
        <v>78</v>
      </c>
      <c r="AY250" s="242" t="s">
        <v>141</v>
      </c>
    </row>
    <row r="251" s="2" customFormat="1" ht="16.5" customHeight="1">
      <c r="A251" s="40"/>
      <c r="B251" s="41"/>
      <c r="C251" s="266" t="s">
        <v>415</v>
      </c>
      <c r="D251" s="266" t="s">
        <v>277</v>
      </c>
      <c r="E251" s="267" t="s">
        <v>793</v>
      </c>
      <c r="F251" s="268" t="s">
        <v>794</v>
      </c>
      <c r="G251" s="269" t="s">
        <v>242</v>
      </c>
      <c r="H251" s="270">
        <v>5</v>
      </c>
      <c r="I251" s="271"/>
      <c r="J251" s="272">
        <f>ROUND(I251*H251,2)</f>
        <v>0</v>
      </c>
      <c r="K251" s="268" t="s">
        <v>147</v>
      </c>
      <c r="L251" s="273"/>
      <c r="M251" s="274" t="s">
        <v>19</v>
      </c>
      <c r="N251" s="275" t="s">
        <v>42</v>
      </c>
      <c r="O251" s="86"/>
      <c r="P251" s="223">
        <f>O251*H251</f>
        <v>0</v>
      </c>
      <c r="Q251" s="223">
        <v>0.059999999999999998</v>
      </c>
      <c r="R251" s="223">
        <f>Q251*H251</f>
        <v>0.29999999999999999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198</v>
      </c>
      <c r="AT251" s="225" t="s">
        <v>277</v>
      </c>
      <c r="AU251" s="225" t="s">
        <v>80</v>
      </c>
      <c r="AY251" s="19" t="s">
        <v>141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78</v>
      </c>
      <c r="BK251" s="226">
        <f>ROUND(I251*H251,2)</f>
        <v>0</v>
      </c>
      <c r="BL251" s="19" t="s">
        <v>148</v>
      </c>
      <c r="BM251" s="225" t="s">
        <v>1022</v>
      </c>
    </row>
    <row r="252" s="2" customFormat="1">
      <c r="A252" s="40"/>
      <c r="B252" s="41"/>
      <c r="C252" s="42"/>
      <c r="D252" s="227" t="s">
        <v>150</v>
      </c>
      <c r="E252" s="42"/>
      <c r="F252" s="228" t="s">
        <v>794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150</v>
      </c>
      <c r="AU252" s="19" t="s">
        <v>80</v>
      </c>
    </row>
    <row r="253" s="13" customFormat="1">
      <c r="A253" s="13"/>
      <c r="B253" s="232"/>
      <c r="C253" s="233"/>
      <c r="D253" s="227" t="s">
        <v>151</v>
      </c>
      <c r="E253" s="234" t="s">
        <v>19</v>
      </c>
      <c r="F253" s="235" t="s">
        <v>1014</v>
      </c>
      <c r="G253" s="233"/>
      <c r="H253" s="236">
        <v>5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151</v>
      </c>
      <c r="AU253" s="242" t="s">
        <v>80</v>
      </c>
      <c r="AV253" s="13" t="s">
        <v>80</v>
      </c>
      <c r="AW253" s="13" t="s">
        <v>32</v>
      </c>
      <c r="AX253" s="13" t="s">
        <v>78</v>
      </c>
      <c r="AY253" s="242" t="s">
        <v>141</v>
      </c>
    </row>
    <row r="254" s="2" customFormat="1" ht="16.5" customHeight="1">
      <c r="A254" s="40"/>
      <c r="B254" s="41"/>
      <c r="C254" s="214" t="s">
        <v>422</v>
      </c>
      <c r="D254" s="214" t="s">
        <v>143</v>
      </c>
      <c r="E254" s="215" t="s">
        <v>297</v>
      </c>
      <c r="F254" s="216" t="s">
        <v>298</v>
      </c>
      <c r="G254" s="217" t="s">
        <v>242</v>
      </c>
      <c r="H254" s="218">
        <v>3</v>
      </c>
      <c r="I254" s="219"/>
      <c r="J254" s="220">
        <f>ROUND(I254*H254,2)</f>
        <v>0</v>
      </c>
      <c r="K254" s="216" t="s">
        <v>147</v>
      </c>
      <c r="L254" s="46"/>
      <c r="M254" s="221" t="s">
        <v>19</v>
      </c>
      <c r="N254" s="222" t="s">
        <v>42</v>
      </c>
      <c r="O254" s="86"/>
      <c r="P254" s="223">
        <f>O254*H254</f>
        <v>0</v>
      </c>
      <c r="Q254" s="223">
        <v>0.42080000000000001</v>
      </c>
      <c r="R254" s="223">
        <f>Q254*H254</f>
        <v>1.2624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148</v>
      </c>
      <c r="AT254" s="225" t="s">
        <v>143</v>
      </c>
      <c r="AU254" s="225" t="s">
        <v>80</v>
      </c>
      <c r="AY254" s="19" t="s">
        <v>141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78</v>
      </c>
      <c r="BK254" s="226">
        <f>ROUND(I254*H254,2)</f>
        <v>0</v>
      </c>
      <c r="BL254" s="19" t="s">
        <v>148</v>
      </c>
      <c r="BM254" s="225" t="s">
        <v>1023</v>
      </c>
    </row>
    <row r="255" s="2" customFormat="1">
      <c r="A255" s="40"/>
      <c r="B255" s="41"/>
      <c r="C255" s="42"/>
      <c r="D255" s="227" t="s">
        <v>150</v>
      </c>
      <c r="E255" s="42"/>
      <c r="F255" s="228" t="s">
        <v>298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150</v>
      </c>
      <c r="AU255" s="19" t="s">
        <v>80</v>
      </c>
    </row>
    <row r="256" s="13" customFormat="1">
      <c r="A256" s="13"/>
      <c r="B256" s="232"/>
      <c r="C256" s="233"/>
      <c r="D256" s="227" t="s">
        <v>151</v>
      </c>
      <c r="E256" s="234" t="s">
        <v>19</v>
      </c>
      <c r="F256" s="235" t="s">
        <v>1024</v>
      </c>
      <c r="G256" s="233"/>
      <c r="H256" s="236">
        <v>2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151</v>
      </c>
      <c r="AU256" s="242" t="s">
        <v>80</v>
      </c>
      <c r="AV256" s="13" t="s">
        <v>80</v>
      </c>
      <c r="AW256" s="13" t="s">
        <v>32</v>
      </c>
      <c r="AX256" s="13" t="s">
        <v>71</v>
      </c>
      <c r="AY256" s="242" t="s">
        <v>141</v>
      </c>
    </row>
    <row r="257" s="13" customFormat="1">
      <c r="A257" s="13"/>
      <c r="B257" s="232"/>
      <c r="C257" s="233"/>
      <c r="D257" s="227" t="s">
        <v>151</v>
      </c>
      <c r="E257" s="234" t="s">
        <v>19</v>
      </c>
      <c r="F257" s="235" t="s">
        <v>1025</v>
      </c>
      <c r="G257" s="233"/>
      <c r="H257" s="236">
        <v>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151</v>
      </c>
      <c r="AU257" s="242" t="s">
        <v>80</v>
      </c>
      <c r="AV257" s="13" t="s">
        <v>80</v>
      </c>
      <c r="AW257" s="13" t="s">
        <v>32</v>
      </c>
      <c r="AX257" s="13" t="s">
        <v>71</v>
      </c>
      <c r="AY257" s="242" t="s">
        <v>141</v>
      </c>
    </row>
    <row r="258" s="14" customFormat="1">
      <c r="A258" s="14"/>
      <c r="B258" s="243"/>
      <c r="C258" s="244"/>
      <c r="D258" s="227" t="s">
        <v>151</v>
      </c>
      <c r="E258" s="245" t="s">
        <v>19</v>
      </c>
      <c r="F258" s="246" t="s">
        <v>155</v>
      </c>
      <c r="G258" s="244"/>
      <c r="H258" s="247">
        <v>3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151</v>
      </c>
      <c r="AU258" s="253" t="s">
        <v>80</v>
      </c>
      <c r="AV258" s="14" t="s">
        <v>148</v>
      </c>
      <c r="AW258" s="14" t="s">
        <v>32</v>
      </c>
      <c r="AX258" s="14" t="s">
        <v>78</v>
      </c>
      <c r="AY258" s="253" t="s">
        <v>141</v>
      </c>
    </row>
    <row r="259" s="2" customFormat="1" ht="16.5" customHeight="1">
      <c r="A259" s="40"/>
      <c r="B259" s="41"/>
      <c r="C259" s="266" t="s">
        <v>429</v>
      </c>
      <c r="D259" s="266" t="s">
        <v>277</v>
      </c>
      <c r="E259" s="267" t="s">
        <v>1026</v>
      </c>
      <c r="F259" s="268" t="s">
        <v>1027</v>
      </c>
      <c r="G259" s="269" t="s">
        <v>242</v>
      </c>
      <c r="H259" s="270">
        <v>3</v>
      </c>
      <c r="I259" s="271"/>
      <c r="J259" s="272">
        <f>ROUND(I259*H259,2)</f>
        <v>0</v>
      </c>
      <c r="K259" s="268" t="s">
        <v>147</v>
      </c>
      <c r="L259" s="273"/>
      <c r="M259" s="274" t="s">
        <v>19</v>
      </c>
      <c r="N259" s="275" t="s">
        <v>42</v>
      </c>
      <c r="O259" s="86"/>
      <c r="P259" s="223">
        <f>O259*H259</f>
        <v>0</v>
      </c>
      <c r="Q259" s="223">
        <v>0.19600000000000001</v>
      </c>
      <c r="R259" s="223">
        <f>Q259*H259</f>
        <v>0.58800000000000008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198</v>
      </c>
      <c r="AT259" s="225" t="s">
        <v>277</v>
      </c>
      <c r="AU259" s="225" t="s">
        <v>80</v>
      </c>
      <c r="AY259" s="19" t="s">
        <v>141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78</v>
      </c>
      <c r="BK259" s="226">
        <f>ROUND(I259*H259,2)</f>
        <v>0</v>
      </c>
      <c r="BL259" s="19" t="s">
        <v>148</v>
      </c>
      <c r="BM259" s="225" t="s">
        <v>1028</v>
      </c>
    </row>
    <row r="260" s="2" customFormat="1">
      <c r="A260" s="40"/>
      <c r="B260" s="41"/>
      <c r="C260" s="42"/>
      <c r="D260" s="227" t="s">
        <v>150</v>
      </c>
      <c r="E260" s="42"/>
      <c r="F260" s="228" t="s">
        <v>1027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150</v>
      </c>
      <c r="AU260" s="19" t="s">
        <v>80</v>
      </c>
    </row>
    <row r="261" s="13" customFormat="1">
      <c r="A261" s="13"/>
      <c r="B261" s="232"/>
      <c r="C261" s="233"/>
      <c r="D261" s="227" t="s">
        <v>151</v>
      </c>
      <c r="E261" s="234" t="s">
        <v>19</v>
      </c>
      <c r="F261" s="235" t="s">
        <v>1029</v>
      </c>
      <c r="G261" s="233"/>
      <c r="H261" s="236">
        <v>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151</v>
      </c>
      <c r="AU261" s="242" t="s">
        <v>80</v>
      </c>
      <c r="AV261" s="13" t="s">
        <v>80</v>
      </c>
      <c r="AW261" s="13" t="s">
        <v>32</v>
      </c>
      <c r="AX261" s="13" t="s">
        <v>71</v>
      </c>
      <c r="AY261" s="242" t="s">
        <v>141</v>
      </c>
    </row>
    <row r="262" s="13" customFormat="1">
      <c r="A262" s="13"/>
      <c r="B262" s="232"/>
      <c r="C262" s="233"/>
      <c r="D262" s="227" t="s">
        <v>151</v>
      </c>
      <c r="E262" s="234" t="s">
        <v>19</v>
      </c>
      <c r="F262" s="235" t="s">
        <v>1030</v>
      </c>
      <c r="G262" s="233"/>
      <c r="H262" s="236">
        <v>2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151</v>
      </c>
      <c r="AU262" s="242" t="s">
        <v>80</v>
      </c>
      <c r="AV262" s="13" t="s">
        <v>80</v>
      </c>
      <c r="AW262" s="13" t="s">
        <v>32</v>
      </c>
      <c r="AX262" s="13" t="s">
        <v>71</v>
      </c>
      <c r="AY262" s="242" t="s">
        <v>141</v>
      </c>
    </row>
    <row r="263" s="14" customFormat="1">
      <c r="A263" s="14"/>
      <c r="B263" s="243"/>
      <c r="C263" s="244"/>
      <c r="D263" s="227" t="s">
        <v>151</v>
      </c>
      <c r="E263" s="245" t="s">
        <v>19</v>
      </c>
      <c r="F263" s="246" t="s">
        <v>155</v>
      </c>
      <c r="G263" s="244"/>
      <c r="H263" s="247">
        <v>3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151</v>
      </c>
      <c r="AU263" s="253" t="s">
        <v>80</v>
      </c>
      <c r="AV263" s="14" t="s">
        <v>148</v>
      </c>
      <c r="AW263" s="14" t="s">
        <v>32</v>
      </c>
      <c r="AX263" s="14" t="s">
        <v>78</v>
      </c>
      <c r="AY263" s="253" t="s">
        <v>141</v>
      </c>
    </row>
    <row r="264" s="2" customFormat="1">
      <c r="A264" s="40"/>
      <c r="B264" s="41"/>
      <c r="C264" s="214" t="s">
        <v>452</v>
      </c>
      <c r="D264" s="214" t="s">
        <v>143</v>
      </c>
      <c r="E264" s="215" t="s">
        <v>302</v>
      </c>
      <c r="F264" s="216" t="s">
        <v>303</v>
      </c>
      <c r="G264" s="217" t="s">
        <v>242</v>
      </c>
      <c r="H264" s="218">
        <v>2</v>
      </c>
      <c r="I264" s="219"/>
      <c r="J264" s="220">
        <f>ROUND(I264*H264,2)</f>
        <v>0</v>
      </c>
      <c r="K264" s="216" t="s">
        <v>147</v>
      </c>
      <c r="L264" s="46"/>
      <c r="M264" s="221" t="s">
        <v>19</v>
      </c>
      <c r="N264" s="222" t="s">
        <v>42</v>
      </c>
      <c r="O264" s="86"/>
      <c r="P264" s="223">
        <f>O264*H264</f>
        <v>0</v>
      </c>
      <c r="Q264" s="223">
        <v>0.31108000000000002</v>
      </c>
      <c r="R264" s="223">
        <f>Q264*H264</f>
        <v>0.62216000000000005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148</v>
      </c>
      <c r="AT264" s="225" t="s">
        <v>143</v>
      </c>
      <c r="AU264" s="225" t="s">
        <v>80</v>
      </c>
      <c r="AY264" s="19" t="s">
        <v>141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78</v>
      </c>
      <c r="BK264" s="226">
        <f>ROUND(I264*H264,2)</f>
        <v>0</v>
      </c>
      <c r="BL264" s="19" t="s">
        <v>148</v>
      </c>
      <c r="BM264" s="225" t="s">
        <v>1031</v>
      </c>
    </row>
    <row r="265" s="2" customFormat="1">
      <c r="A265" s="40"/>
      <c r="B265" s="41"/>
      <c r="C265" s="42"/>
      <c r="D265" s="227" t="s">
        <v>150</v>
      </c>
      <c r="E265" s="42"/>
      <c r="F265" s="228" t="s">
        <v>303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150</v>
      </c>
      <c r="AU265" s="19" t="s">
        <v>80</v>
      </c>
    </row>
    <row r="266" s="13" customFormat="1">
      <c r="A266" s="13"/>
      <c r="B266" s="232"/>
      <c r="C266" s="233"/>
      <c r="D266" s="227" t="s">
        <v>151</v>
      </c>
      <c r="E266" s="234" t="s">
        <v>19</v>
      </c>
      <c r="F266" s="235" t="s">
        <v>1032</v>
      </c>
      <c r="G266" s="233"/>
      <c r="H266" s="236">
        <v>2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151</v>
      </c>
      <c r="AU266" s="242" t="s">
        <v>80</v>
      </c>
      <c r="AV266" s="13" t="s">
        <v>80</v>
      </c>
      <c r="AW266" s="13" t="s">
        <v>32</v>
      </c>
      <c r="AX266" s="13" t="s">
        <v>78</v>
      </c>
      <c r="AY266" s="242" t="s">
        <v>141</v>
      </c>
    </row>
    <row r="267" s="2" customFormat="1" ht="16.5" customHeight="1">
      <c r="A267" s="40"/>
      <c r="B267" s="41"/>
      <c r="C267" s="266" t="s">
        <v>459</v>
      </c>
      <c r="D267" s="266" t="s">
        <v>277</v>
      </c>
      <c r="E267" s="267" t="s">
        <v>307</v>
      </c>
      <c r="F267" s="268" t="s">
        <v>308</v>
      </c>
      <c r="G267" s="269" t="s">
        <v>242</v>
      </c>
      <c r="H267" s="270">
        <v>2</v>
      </c>
      <c r="I267" s="271"/>
      <c r="J267" s="272">
        <f>ROUND(I267*H267,2)</f>
        <v>0</v>
      </c>
      <c r="K267" s="268" t="s">
        <v>147</v>
      </c>
      <c r="L267" s="273"/>
      <c r="M267" s="274" t="s">
        <v>19</v>
      </c>
      <c r="N267" s="275" t="s">
        <v>42</v>
      </c>
      <c r="O267" s="86"/>
      <c r="P267" s="223">
        <f>O267*H267</f>
        <v>0</v>
      </c>
      <c r="Q267" s="223">
        <v>0.013299999999999999</v>
      </c>
      <c r="R267" s="223">
        <f>Q267*H267</f>
        <v>0.026599999999999999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198</v>
      </c>
      <c r="AT267" s="225" t="s">
        <v>277</v>
      </c>
      <c r="AU267" s="225" t="s">
        <v>80</v>
      </c>
      <c r="AY267" s="19" t="s">
        <v>141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78</v>
      </c>
      <c r="BK267" s="226">
        <f>ROUND(I267*H267,2)</f>
        <v>0</v>
      </c>
      <c r="BL267" s="19" t="s">
        <v>148</v>
      </c>
      <c r="BM267" s="225" t="s">
        <v>1033</v>
      </c>
    </row>
    <row r="268" s="2" customFormat="1">
      <c r="A268" s="40"/>
      <c r="B268" s="41"/>
      <c r="C268" s="42"/>
      <c r="D268" s="227" t="s">
        <v>150</v>
      </c>
      <c r="E268" s="42"/>
      <c r="F268" s="228" t="s">
        <v>308</v>
      </c>
      <c r="G268" s="42"/>
      <c r="H268" s="42"/>
      <c r="I268" s="229"/>
      <c r="J268" s="42"/>
      <c r="K268" s="42"/>
      <c r="L268" s="46"/>
      <c r="M268" s="230"/>
      <c r="N268" s="231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150</v>
      </c>
      <c r="AU268" s="19" t="s">
        <v>80</v>
      </c>
    </row>
    <row r="269" s="13" customFormat="1">
      <c r="A269" s="13"/>
      <c r="B269" s="232"/>
      <c r="C269" s="233"/>
      <c r="D269" s="227" t="s">
        <v>151</v>
      </c>
      <c r="E269" s="234" t="s">
        <v>19</v>
      </c>
      <c r="F269" s="235" t="s">
        <v>1032</v>
      </c>
      <c r="G269" s="233"/>
      <c r="H269" s="236">
        <v>2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151</v>
      </c>
      <c r="AU269" s="242" t="s">
        <v>80</v>
      </c>
      <c r="AV269" s="13" t="s">
        <v>80</v>
      </c>
      <c r="AW269" s="13" t="s">
        <v>32</v>
      </c>
      <c r="AX269" s="13" t="s">
        <v>78</v>
      </c>
      <c r="AY269" s="242" t="s">
        <v>141</v>
      </c>
    </row>
    <row r="270" s="12" customFormat="1" ht="22.8" customHeight="1">
      <c r="A270" s="12"/>
      <c r="B270" s="198"/>
      <c r="C270" s="199"/>
      <c r="D270" s="200" t="s">
        <v>70</v>
      </c>
      <c r="E270" s="212" t="s">
        <v>206</v>
      </c>
      <c r="F270" s="212" t="s">
        <v>310</v>
      </c>
      <c r="G270" s="199"/>
      <c r="H270" s="199"/>
      <c r="I270" s="202"/>
      <c r="J270" s="213">
        <f>BK270</f>
        <v>0</v>
      </c>
      <c r="K270" s="199"/>
      <c r="L270" s="204"/>
      <c r="M270" s="205"/>
      <c r="N270" s="206"/>
      <c r="O270" s="206"/>
      <c r="P270" s="207">
        <f>SUM(P271:P322)</f>
        <v>0</v>
      </c>
      <c r="Q270" s="206"/>
      <c r="R270" s="207">
        <f>SUM(R271:R322)</f>
        <v>139.38317316000001</v>
      </c>
      <c r="S270" s="206"/>
      <c r="T270" s="208">
        <f>SUM(T271:T322)</f>
        <v>2.4904800000000002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78</v>
      </c>
      <c r="AT270" s="210" t="s">
        <v>70</v>
      </c>
      <c r="AU270" s="210" t="s">
        <v>78</v>
      </c>
      <c r="AY270" s="209" t="s">
        <v>141</v>
      </c>
      <c r="BK270" s="211">
        <f>SUM(BK271:BK322)</f>
        <v>0</v>
      </c>
    </row>
    <row r="271" s="2" customFormat="1" ht="16.5" customHeight="1">
      <c r="A271" s="40"/>
      <c r="B271" s="41"/>
      <c r="C271" s="214" t="s">
        <v>464</v>
      </c>
      <c r="D271" s="214" t="s">
        <v>143</v>
      </c>
      <c r="E271" s="215" t="s">
        <v>262</v>
      </c>
      <c r="F271" s="216" t="s">
        <v>796</v>
      </c>
      <c r="G271" s="217" t="s">
        <v>146</v>
      </c>
      <c r="H271" s="218">
        <v>120.94</v>
      </c>
      <c r="I271" s="219"/>
      <c r="J271" s="220">
        <f>ROUND(I271*H271,2)</f>
        <v>0</v>
      </c>
      <c r="K271" s="216" t="s">
        <v>19</v>
      </c>
      <c r="L271" s="46"/>
      <c r="M271" s="221" t="s">
        <v>19</v>
      </c>
      <c r="N271" s="222" t="s">
        <v>42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148</v>
      </c>
      <c r="AT271" s="225" t="s">
        <v>143</v>
      </c>
      <c r="AU271" s="225" t="s">
        <v>80</v>
      </c>
      <c r="AY271" s="19" t="s">
        <v>141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78</v>
      </c>
      <c r="BK271" s="226">
        <f>ROUND(I271*H271,2)</f>
        <v>0</v>
      </c>
      <c r="BL271" s="19" t="s">
        <v>148</v>
      </c>
      <c r="BM271" s="225" t="s">
        <v>1034</v>
      </c>
    </row>
    <row r="272" s="2" customFormat="1">
      <c r="A272" s="40"/>
      <c r="B272" s="41"/>
      <c r="C272" s="42"/>
      <c r="D272" s="227" t="s">
        <v>150</v>
      </c>
      <c r="E272" s="42"/>
      <c r="F272" s="228" t="s">
        <v>796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150</v>
      </c>
      <c r="AU272" s="19" t="s">
        <v>80</v>
      </c>
    </row>
    <row r="273" s="13" customFormat="1">
      <c r="A273" s="13"/>
      <c r="B273" s="232"/>
      <c r="C273" s="233"/>
      <c r="D273" s="227" t="s">
        <v>151</v>
      </c>
      <c r="E273" s="234" t="s">
        <v>19</v>
      </c>
      <c r="F273" s="235" t="s">
        <v>1035</v>
      </c>
      <c r="G273" s="233"/>
      <c r="H273" s="236">
        <v>120.94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151</v>
      </c>
      <c r="AU273" s="242" t="s">
        <v>80</v>
      </c>
      <c r="AV273" s="13" t="s">
        <v>80</v>
      </c>
      <c r="AW273" s="13" t="s">
        <v>32</v>
      </c>
      <c r="AX273" s="13" t="s">
        <v>78</v>
      </c>
      <c r="AY273" s="242" t="s">
        <v>141</v>
      </c>
    </row>
    <row r="274" s="2" customFormat="1" ht="16.5" customHeight="1">
      <c r="A274" s="40"/>
      <c r="B274" s="41"/>
      <c r="C274" s="214" t="s">
        <v>468</v>
      </c>
      <c r="D274" s="214" t="s">
        <v>143</v>
      </c>
      <c r="E274" s="215" t="s">
        <v>324</v>
      </c>
      <c r="F274" s="216" t="s">
        <v>327</v>
      </c>
      <c r="G274" s="217" t="s">
        <v>242</v>
      </c>
      <c r="H274" s="218">
        <v>1</v>
      </c>
      <c r="I274" s="219"/>
      <c r="J274" s="220">
        <f>ROUND(I274*H274,2)</f>
        <v>0</v>
      </c>
      <c r="K274" s="216" t="s">
        <v>19</v>
      </c>
      <c r="L274" s="46"/>
      <c r="M274" s="221" t="s">
        <v>19</v>
      </c>
      <c r="N274" s="222" t="s">
        <v>42</v>
      </c>
      <c r="O274" s="86"/>
      <c r="P274" s="223">
        <f>O274*H274</f>
        <v>0</v>
      </c>
      <c r="Q274" s="223">
        <v>0.11241</v>
      </c>
      <c r="R274" s="223">
        <f>Q274*H274</f>
        <v>0.11241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148</v>
      </c>
      <c r="AT274" s="225" t="s">
        <v>143</v>
      </c>
      <c r="AU274" s="225" t="s">
        <v>80</v>
      </c>
      <c r="AY274" s="19" t="s">
        <v>141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78</v>
      </c>
      <c r="BK274" s="226">
        <f>ROUND(I274*H274,2)</f>
        <v>0</v>
      </c>
      <c r="BL274" s="19" t="s">
        <v>148</v>
      </c>
      <c r="BM274" s="225" t="s">
        <v>1036</v>
      </c>
    </row>
    <row r="275" s="2" customFormat="1">
      <c r="A275" s="40"/>
      <c r="B275" s="41"/>
      <c r="C275" s="42"/>
      <c r="D275" s="227" t="s">
        <v>150</v>
      </c>
      <c r="E275" s="42"/>
      <c r="F275" s="228" t="s">
        <v>327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150</v>
      </c>
      <c r="AU275" s="19" t="s">
        <v>80</v>
      </c>
    </row>
    <row r="276" s="13" customFormat="1">
      <c r="A276" s="13"/>
      <c r="B276" s="232"/>
      <c r="C276" s="233"/>
      <c r="D276" s="227" t="s">
        <v>151</v>
      </c>
      <c r="E276" s="234" t="s">
        <v>19</v>
      </c>
      <c r="F276" s="235" t="s">
        <v>1037</v>
      </c>
      <c r="G276" s="233"/>
      <c r="H276" s="236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151</v>
      </c>
      <c r="AU276" s="242" t="s">
        <v>80</v>
      </c>
      <c r="AV276" s="13" t="s">
        <v>80</v>
      </c>
      <c r="AW276" s="13" t="s">
        <v>32</v>
      </c>
      <c r="AX276" s="13" t="s">
        <v>78</v>
      </c>
      <c r="AY276" s="242" t="s">
        <v>141</v>
      </c>
    </row>
    <row r="277" s="2" customFormat="1" ht="16.5" customHeight="1">
      <c r="A277" s="40"/>
      <c r="B277" s="41"/>
      <c r="C277" s="266" t="s">
        <v>475</v>
      </c>
      <c r="D277" s="266" t="s">
        <v>277</v>
      </c>
      <c r="E277" s="267" t="s">
        <v>334</v>
      </c>
      <c r="F277" s="268" t="s">
        <v>335</v>
      </c>
      <c r="G277" s="269" t="s">
        <v>242</v>
      </c>
      <c r="H277" s="270">
        <v>1</v>
      </c>
      <c r="I277" s="271"/>
      <c r="J277" s="272">
        <f>ROUND(I277*H277,2)</f>
        <v>0</v>
      </c>
      <c r="K277" s="268" t="s">
        <v>19</v>
      </c>
      <c r="L277" s="273"/>
      <c r="M277" s="274" t="s">
        <v>19</v>
      </c>
      <c r="N277" s="275" t="s">
        <v>42</v>
      </c>
      <c r="O277" s="86"/>
      <c r="P277" s="223">
        <f>O277*H277</f>
        <v>0</v>
      </c>
      <c r="Q277" s="223">
        <v>0.0030000000000000001</v>
      </c>
      <c r="R277" s="223">
        <f>Q277*H277</f>
        <v>0.0030000000000000001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198</v>
      </c>
      <c r="AT277" s="225" t="s">
        <v>277</v>
      </c>
      <c r="AU277" s="225" t="s">
        <v>80</v>
      </c>
      <c r="AY277" s="19" t="s">
        <v>141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78</v>
      </c>
      <c r="BK277" s="226">
        <f>ROUND(I277*H277,2)</f>
        <v>0</v>
      </c>
      <c r="BL277" s="19" t="s">
        <v>148</v>
      </c>
      <c r="BM277" s="225" t="s">
        <v>1038</v>
      </c>
    </row>
    <row r="278" s="2" customFormat="1">
      <c r="A278" s="40"/>
      <c r="B278" s="41"/>
      <c r="C278" s="42"/>
      <c r="D278" s="227" t="s">
        <v>150</v>
      </c>
      <c r="E278" s="42"/>
      <c r="F278" s="228" t="s">
        <v>335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150</v>
      </c>
      <c r="AU278" s="19" t="s">
        <v>80</v>
      </c>
    </row>
    <row r="279" s="13" customFormat="1">
      <c r="A279" s="13"/>
      <c r="B279" s="232"/>
      <c r="C279" s="233"/>
      <c r="D279" s="227" t="s">
        <v>151</v>
      </c>
      <c r="E279" s="234" t="s">
        <v>19</v>
      </c>
      <c r="F279" s="235" t="s">
        <v>802</v>
      </c>
      <c r="G279" s="233"/>
      <c r="H279" s="236">
        <v>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151</v>
      </c>
      <c r="AU279" s="242" t="s">
        <v>80</v>
      </c>
      <c r="AV279" s="13" t="s">
        <v>80</v>
      </c>
      <c r="AW279" s="13" t="s">
        <v>32</v>
      </c>
      <c r="AX279" s="13" t="s">
        <v>78</v>
      </c>
      <c r="AY279" s="242" t="s">
        <v>141</v>
      </c>
    </row>
    <row r="280" s="2" customFormat="1" ht="21.75" customHeight="1">
      <c r="A280" s="40"/>
      <c r="B280" s="41"/>
      <c r="C280" s="214" t="s">
        <v>835</v>
      </c>
      <c r="D280" s="214" t="s">
        <v>143</v>
      </c>
      <c r="E280" s="215" t="s">
        <v>347</v>
      </c>
      <c r="F280" s="216" t="s">
        <v>350</v>
      </c>
      <c r="G280" s="217" t="s">
        <v>146</v>
      </c>
      <c r="H280" s="218">
        <v>17.699999999999999</v>
      </c>
      <c r="I280" s="219"/>
      <c r="J280" s="220">
        <f>ROUND(I280*H280,2)</f>
        <v>0</v>
      </c>
      <c r="K280" s="216" t="s">
        <v>147</v>
      </c>
      <c r="L280" s="46"/>
      <c r="M280" s="221" t="s">
        <v>19</v>
      </c>
      <c r="N280" s="222" t="s">
        <v>42</v>
      </c>
      <c r="O280" s="86"/>
      <c r="P280" s="223">
        <f>O280*H280</f>
        <v>0</v>
      </c>
      <c r="Q280" s="223">
        <v>0.0025999999999999999</v>
      </c>
      <c r="R280" s="223">
        <f>Q280*H280</f>
        <v>0.046019999999999998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148</v>
      </c>
      <c r="AT280" s="225" t="s">
        <v>143</v>
      </c>
      <c r="AU280" s="225" t="s">
        <v>80</v>
      </c>
      <c r="AY280" s="19" t="s">
        <v>141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78</v>
      </c>
      <c r="BK280" s="226">
        <f>ROUND(I280*H280,2)</f>
        <v>0</v>
      </c>
      <c r="BL280" s="19" t="s">
        <v>148</v>
      </c>
      <c r="BM280" s="225" t="s">
        <v>1039</v>
      </c>
    </row>
    <row r="281" s="2" customFormat="1">
      <c r="A281" s="40"/>
      <c r="B281" s="41"/>
      <c r="C281" s="42"/>
      <c r="D281" s="227" t="s">
        <v>150</v>
      </c>
      <c r="E281" s="42"/>
      <c r="F281" s="228" t="s">
        <v>350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150</v>
      </c>
      <c r="AU281" s="19" t="s">
        <v>80</v>
      </c>
    </row>
    <row r="282" s="13" customFormat="1">
      <c r="A282" s="13"/>
      <c r="B282" s="232"/>
      <c r="C282" s="233"/>
      <c r="D282" s="227" t="s">
        <v>151</v>
      </c>
      <c r="E282" s="234" t="s">
        <v>19</v>
      </c>
      <c r="F282" s="235" t="s">
        <v>1040</v>
      </c>
      <c r="G282" s="233"/>
      <c r="H282" s="236">
        <v>17.699999999999999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151</v>
      </c>
      <c r="AU282" s="242" t="s">
        <v>80</v>
      </c>
      <c r="AV282" s="13" t="s">
        <v>80</v>
      </c>
      <c r="AW282" s="13" t="s">
        <v>32</v>
      </c>
      <c r="AX282" s="13" t="s">
        <v>78</v>
      </c>
      <c r="AY282" s="242" t="s">
        <v>141</v>
      </c>
    </row>
    <row r="283" s="2" customFormat="1">
      <c r="A283" s="40"/>
      <c r="B283" s="41"/>
      <c r="C283" s="214" t="s">
        <v>839</v>
      </c>
      <c r="D283" s="214" t="s">
        <v>143</v>
      </c>
      <c r="E283" s="215" t="s">
        <v>818</v>
      </c>
      <c r="F283" s="216" t="s">
        <v>819</v>
      </c>
      <c r="G283" s="217" t="s">
        <v>176</v>
      </c>
      <c r="H283" s="218">
        <v>173.5</v>
      </c>
      <c r="I283" s="219"/>
      <c r="J283" s="220">
        <f>ROUND(I283*H283,2)</f>
        <v>0</v>
      </c>
      <c r="K283" s="216" t="s">
        <v>147</v>
      </c>
      <c r="L283" s="46"/>
      <c r="M283" s="221" t="s">
        <v>19</v>
      </c>
      <c r="N283" s="222" t="s">
        <v>42</v>
      </c>
      <c r="O283" s="86"/>
      <c r="P283" s="223">
        <f>O283*H283</f>
        <v>0</v>
      </c>
      <c r="Q283" s="223">
        <v>0.080879999999999994</v>
      </c>
      <c r="R283" s="223">
        <f>Q283*H283</f>
        <v>14.032679999999999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148</v>
      </c>
      <c r="AT283" s="225" t="s">
        <v>143</v>
      </c>
      <c r="AU283" s="225" t="s">
        <v>80</v>
      </c>
      <c r="AY283" s="19" t="s">
        <v>141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78</v>
      </c>
      <c r="BK283" s="226">
        <f>ROUND(I283*H283,2)</f>
        <v>0</v>
      </c>
      <c r="BL283" s="19" t="s">
        <v>148</v>
      </c>
      <c r="BM283" s="225" t="s">
        <v>1041</v>
      </c>
    </row>
    <row r="284" s="2" customFormat="1">
      <c r="A284" s="40"/>
      <c r="B284" s="41"/>
      <c r="C284" s="42"/>
      <c r="D284" s="227" t="s">
        <v>150</v>
      </c>
      <c r="E284" s="42"/>
      <c r="F284" s="228" t="s">
        <v>819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150</v>
      </c>
      <c r="AU284" s="19" t="s">
        <v>80</v>
      </c>
    </row>
    <row r="285" s="13" customFormat="1">
      <c r="A285" s="13"/>
      <c r="B285" s="232"/>
      <c r="C285" s="233"/>
      <c r="D285" s="227" t="s">
        <v>151</v>
      </c>
      <c r="E285" s="234" t="s">
        <v>19</v>
      </c>
      <c r="F285" s="235" t="s">
        <v>1042</v>
      </c>
      <c r="G285" s="233"/>
      <c r="H285" s="236">
        <v>173.5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151</v>
      </c>
      <c r="AU285" s="242" t="s">
        <v>80</v>
      </c>
      <c r="AV285" s="13" t="s">
        <v>80</v>
      </c>
      <c r="AW285" s="13" t="s">
        <v>32</v>
      </c>
      <c r="AX285" s="13" t="s">
        <v>78</v>
      </c>
      <c r="AY285" s="242" t="s">
        <v>141</v>
      </c>
    </row>
    <row r="286" s="2" customFormat="1" ht="16.5" customHeight="1">
      <c r="A286" s="40"/>
      <c r="B286" s="41"/>
      <c r="C286" s="266" t="s">
        <v>842</v>
      </c>
      <c r="D286" s="266" t="s">
        <v>277</v>
      </c>
      <c r="E286" s="267" t="s">
        <v>822</v>
      </c>
      <c r="F286" s="268" t="s">
        <v>823</v>
      </c>
      <c r="G286" s="269" t="s">
        <v>176</v>
      </c>
      <c r="H286" s="270">
        <v>176.97</v>
      </c>
      <c r="I286" s="271"/>
      <c r="J286" s="272">
        <f>ROUND(I286*H286,2)</f>
        <v>0</v>
      </c>
      <c r="K286" s="268" t="s">
        <v>147</v>
      </c>
      <c r="L286" s="273"/>
      <c r="M286" s="274" t="s">
        <v>19</v>
      </c>
      <c r="N286" s="275" t="s">
        <v>42</v>
      </c>
      <c r="O286" s="86"/>
      <c r="P286" s="223">
        <f>O286*H286</f>
        <v>0</v>
      </c>
      <c r="Q286" s="223">
        <v>0.056000000000000001</v>
      </c>
      <c r="R286" s="223">
        <f>Q286*H286</f>
        <v>9.9103200000000005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198</v>
      </c>
      <c r="AT286" s="225" t="s">
        <v>277</v>
      </c>
      <c r="AU286" s="225" t="s">
        <v>80</v>
      </c>
      <c r="AY286" s="19" t="s">
        <v>141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78</v>
      </c>
      <c r="BK286" s="226">
        <f>ROUND(I286*H286,2)</f>
        <v>0</v>
      </c>
      <c r="BL286" s="19" t="s">
        <v>148</v>
      </c>
      <c r="BM286" s="225" t="s">
        <v>1043</v>
      </c>
    </row>
    <row r="287" s="2" customFormat="1">
      <c r="A287" s="40"/>
      <c r="B287" s="41"/>
      <c r="C287" s="42"/>
      <c r="D287" s="227" t="s">
        <v>150</v>
      </c>
      <c r="E287" s="42"/>
      <c r="F287" s="228" t="s">
        <v>823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150</v>
      </c>
      <c r="AU287" s="19" t="s">
        <v>80</v>
      </c>
    </row>
    <row r="288" s="13" customFormat="1">
      <c r="A288" s="13"/>
      <c r="B288" s="232"/>
      <c r="C288" s="233"/>
      <c r="D288" s="227" t="s">
        <v>151</v>
      </c>
      <c r="E288" s="234" t="s">
        <v>19</v>
      </c>
      <c r="F288" s="235" t="s">
        <v>1044</v>
      </c>
      <c r="G288" s="233"/>
      <c r="H288" s="236">
        <v>176.97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151</v>
      </c>
      <c r="AU288" s="242" t="s">
        <v>80</v>
      </c>
      <c r="AV288" s="13" t="s">
        <v>80</v>
      </c>
      <c r="AW288" s="13" t="s">
        <v>32</v>
      </c>
      <c r="AX288" s="13" t="s">
        <v>78</v>
      </c>
      <c r="AY288" s="242" t="s">
        <v>141</v>
      </c>
    </row>
    <row r="289" s="2" customFormat="1">
      <c r="A289" s="40"/>
      <c r="B289" s="41"/>
      <c r="C289" s="214" t="s">
        <v>845</v>
      </c>
      <c r="D289" s="214" t="s">
        <v>143</v>
      </c>
      <c r="E289" s="215" t="s">
        <v>354</v>
      </c>
      <c r="F289" s="216" t="s">
        <v>357</v>
      </c>
      <c r="G289" s="217" t="s">
        <v>146</v>
      </c>
      <c r="H289" s="218">
        <v>17.699999999999999</v>
      </c>
      <c r="I289" s="219"/>
      <c r="J289" s="220">
        <f>ROUND(I289*H289,2)</f>
        <v>0</v>
      </c>
      <c r="K289" s="216" t="s">
        <v>147</v>
      </c>
      <c r="L289" s="46"/>
      <c r="M289" s="221" t="s">
        <v>19</v>
      </c>
      <c r="N289" s="222" t="s">
        <v>42</v>
      </c>
      <c r="O289" s="86"/>
      <c r="P289" s="223">
        <f>O289*H289</f>
        <v>0</v>
      </c>
      <c r="Q289" s="223">
        <v>1.0000000000000001E-05</v>
      </c>
      <c r="R289" s="223">
        <f>Q289*H289</f>
        <v>0.00017700000000000002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148</v>
      </c>
      <c r="AT289" s="225" t="s">
        <v>143</v>
      </c>
      <c r="AU289" s="225" t="s">
        <v>80</v>
      </c>
      <c r="AY289" s="19" t="s">
        <v>141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78</v>
      </c>
      <c r="BK289" s="226">
        <f>ROUND(I289*H289,2)</f>
        <v>0</v>
      </c>
      <c r="BL289" s="19" t="s">
        <v>148</v>
      </c>
      <c r="BM289" s="225" t="s">
        <v>1045</v>
      </c>
    </row>
    <row r="290" s="2" customFormat="1">
      <c r="A290" s="40"/>
      <c r="B290" s="41"/>
      <c r="C290" s="42"/>
      <c r="D290" s="227" t="s">
        <v>150</v>
      </c>
      <c r="E290" s="42"/>
      <c r="F290" s="228" t="s">
        <v>357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150</v>
      </c>
      <c r="AU290" s="19" t="s">
        <v>80</v>
      </c>
    </row>
    <row r="291" s="13" customFormat="1">
      <c r="A291" s="13"/>
      <c r="B291" s="232"/>
      <c r="C291" s="233"/>
      <c r="D291" s="227" t="s">
        <v>151</v>
      </c>
      <c r="E291" s="234" t="s">
        <v>19</v>
      </c>
      <c r="F291" s="235" t="s">
        <v>1040</v>
      </c>
      <c r="G291" s="233"/>
      <c r="H291" s="236">
        <v>17.699999999999999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151</v>
      </c>
      <c r="AU291" s="242" t="s">
        <v>80</v>
      </c>
      <c r="AV291" s="13" t="s">
        <v>80</v>
      </c>
      <c r="AW291" s="13" t="s">
        <v>32</v>
      </c>
      <c r="AX291" s="13" t="s">
        <v>78</v>
      </c>
      <c r="AY291" s="242" t="s">
        <v>141</v>
      </c>
    </row>
    <row r="292" s="2" customFormat="1">
      <c r="A292" s="40"/>
      <c r="B292" s="41"/>
      <c r="C292" s="214" t="s">
        <v>850</v>
      </c>
      <c r="D292" s="214" t="s">
        <v>143</v>
      </c>
      <c r="E292" s="215" t="s">
        <v>360</v>
      </c>
      <c r="F292" s="216" t="s">
        <v>361</v>
      </c>
      <c r="G292" s="217" t="s">
        <v>176</v>
      </c>
      <c r="H292" s="218">
        <v>391.19</v>
      </c>
      <c r="I292" s="219"/>
      <c r="J292" s="220">
        <f>ROUND(I292*H292,2)</f>
        <v>0</v>
      </c>
      <c r="K292" s="216" t="s">
        <v>147</v>
      </c>
      <c r="L292" s="46"/>
      <c r="M292" s="221" t="s">
        <v>19</v>
      </c>
      <c r="N292" s="222" t="s">
        <v>42</v>
      </c>
      <c r="O292" s="86"/>
      <c r="P292" s="223">
        <f>O292*H292</f>
        <v>0</v>
      </c>
      <c r="Q292" s="223">
        <v>0.15540000000000001</v>
      </c>
      <c r="R292" s="223">
        <f>Q292*H292</f>
        <v>60.790926000000006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148</v>
      </c>
      <c r="AT292" s="225" t="s">
        <v>143</v>
      </c>
      <c r="AU292" s="225" t="s">
        <v>80</v>
      </c>
      <c r="AY292" s="19" t="s">
        <v>141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78</v>
      </c>
      <c r="BK292" s="226">
        <f>ROUND(I292*H292,2)</f>
        <v>0</v>
      </c>
      <c r="BL292" s="19" t="s">
        <v>148</v>
      </c>
      <c r="BM292" s="225" t="s">
        <v>1046</v>
      </c>
    </row>
    <row r="293" s="2" customFormat="1">
      <c r="A293" s="40"/>
      <c r="B293" s="41"/>
      <c r="C293" s="42"/>
      <c r="D293" s="227" t="s">
        <v>150</v>
      </c>
      <c r="E293" s="42"/>
      <c r="F293" s="228" t="s">
        <v>361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150</v>
      </c>
      <c r="AU293" s="19" t="s">
        <v>80</v>
      </c>
    </row>
    <row r="294" s="13" customFormat="1">
      <c r="A294" s="13"/>
      <c r="B294" s="232"/>
      <c r="C294" s="233"/>
      <c r="D294" s="227" t="s">
        <v>151</v>
      </c>
      <c r="E294" s="234" t="s">
        <v>19</v>
      </c>
      <c r="F294" s="235" t="s">
        <v>1047</v>
      </c>
      <c r="G294" s="233"/>
      <c r="H294" s="236">
        <v>203.87000000000001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151</v>
      </c>
      <c r="AU294" s="242" t="s">
        <v>80</v>
      </c>
      <c r="AV294" s="13" t="s">
        <v>80</v>
      </c>
      <c r="AW294" s="13" t="s">
        <v>32</v>
      </c>
      <c r="AX294" s="13" t="s">
        <v>71</v>
      </c>
      <c r="AY294" s="242" t="s">
        <v>141</v>
      </c>
    </row>
    <row r="295" s="13" customFormat="1">
      <c r="A295" s="13"/>
      <c r="B295" s="232"/>
      <c r="C295" s="233"/>
      <c r="D295" s="227" t="s">
        <v>151</v>
      </c>
      <c r="E295" s="234" t="s">
        <v>19</v>
      </c>
      <c r="F295" s="235" t="s">
        <v>1048</v>
      </c>
      <c r="G295" s="233"/>
      <c r="H295" s="236">
        <v>187.31999999999999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151</v>
      </c>
      <c r="AU295" s="242" t="s">
        <v>80</v>
      </c>
      <c r="AV295" s="13" t="s">
        <v>80</v>
      </c>
      <c r="AW295" s="13" t="s">
        <v>32</v>
      </c>
      <c r="AX295" s="13" t="s">
        <v>71</v>
      </c>
      <c r="AY295" s="242" t="s">
        <v>141</v>
      </c>
    </row>
    <row r="296" s="14" customFormat="1">
      <c r="A296" s="14"/>
      <c r="B296" s="243"/>
      <c r="C296" s="244"/>
      <c r="D296" s="227" t="s">
        <v>151</v>
      </c>
      <c r="E296" s="245" t="s">
        <v>19</v>
      </c>
      <c r="F296" s="246" t="s">
        <v>155</v>
      </c>
      <c r="G296" s="244"/>
      <c r="H296" s="247">
        <v>391.19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151</v>
      </c>
      <c r="AU296" s="253" t="s">
        <v>80</v>
      </c>
      <c r="AV296" s="14" t="s">
        <v>148</v>
      </c>
      <c r="AW296" s="14" t="s">
        <v>32</v>
      </c>
      <c r="AX296" s="14" t="s">
        <v>78</v>
      </c>
      <c r="AY296" s="253" t="s">
        <v>141</v>
      </c>
    </row>
    <row r="297" s="2" customFormat="1" ht="16.5" customHeight="1">
      <c r="A297" s="40"/>
      <c r="B297" s="41"/>
      <c r="C297" s="266" t="s">
        <v>855</v>
      </c>
      <c r="D297" s="266" t="s">
        <v>277</v>
      </c>
      <c r="E297" s="267" t="s">
        <v>1049</v>
      </c>
      <c r="F297" s="268" t="s">
        <v>1050</v>
      </c>
      <c r="G297" s="269" t="s">
        <v>176</v>
      </c>
      <c r="H297" s="270">
        <v>191.066</v>
      </c>
      <c r="I297" s="271"/>
      <c r="J297" s="272">
        <f>ROUND(I297*H297,2)</f>
        <v>0</v>
      </c>
      <c r="K297" s="268" t="s">
        <v>147</v>
      </c>
      <c r="L297" s="273"/>
      <c r="M297" s="274" t="s">
        <v>19</v>
      </c>
      <c r="N297" s="275" t="s">
        <v>42</v>
      </c>
      <c r="O297" s="86"/>
      <c r="P297" s="223">
        <f>O297*H297</f>
        <v>0</v>
      </c>
      <c r="Q297" s="223">
        <v>0.055</v>
      </c>
      <c r="R297" s="223">
        <f>Q297*H297</f>
        <v>10.50863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198</v>
      </c>
      <c r="AT297" s="225" t="s">
        <v>277</v>
      </c>
      <c r="AU297" s="225" t="s">
        <v>80</v>
      </c>
      <c r="AY297" s="19" t="s">
        <v>141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78</v>
      </c>
      <c r="BK297" s="226">
        <f>ROUND(I297*H297,2)</f>
        <v>0</v>
      </c>
      <c r="BL297" s="19" t="s">
        <v>148</v>
      </c>
      <c r="BM297" s="225" t="s">
        <v>1051</v>
      </c>
    </row>
    <row r="298" s="2" customFormat="1">
      <c r="A298" s="40"/>
      <c r="B298" s="41"/>
      <c r="C298" s="42"/>
      <c r="D298" s="227" t="s">
        <v>150</v>
      </c>
      <c r="E298" s="42"/>
      <c r="F298" s="228" t="s">
        <v>1050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150</v>
      </c>
      <c r="AU298" s="19" t="s">
        <v>80</v>
      </c>
    </row>
    <row r="299" s="13" customFormat="1">
      <c r="A299" s="13"/>
      <c r="B299" s="232"/>
      <c r="C299" s="233"/>
      <c r="D299" s="227" t="s">
        <v>151</v>
      </c>
      <c r="E299" s="234" t="s">
        <v>19</v>
      </c>
      <c r="F299" s="235" t="s">
        <v>1052</v>
      </c>
      <c r="G299" s="233"/>
      <c r="H299" s="236">
        <v>191.066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151</v>
      </c>
      <c r="AU299" s="242" t="s">
        <v>80</v>
      </c>
      <c r="AV299" s="13" t="s">
        <v>80</v>
      </c>
      <c r="AW299" s="13" t="s">
        <v>32</v>
      </c>
      <c r="AX299" s="13" t="s">
        <v>78</v>
      </c>
      <c r="AY299" s="242" t="s">
        <v>141</v>
      </c>
    </row>
    <row r="300" s="2" customFormat="1" ht="16.5" customHeight="1">
      <c r="A300" s="40"/>
      <c r="B300" s="41"/>
      <c r="C300" s="266" t="s">
        <v>862</v>
      </c>
      <c r="D300" s="266" t="s">
        <v>277</v>
      </c>
      <c r="E300" s="267" t="s">
        <v>628</v>
      </c>
      <c r="F300" s="268" t="s">
        <v>629</v>
      </c>
      <c r="G300" s="269" t="s">
        <v>176</v>
      </c>
      <c r="H300" s="270">
        <v>207.87600000000001</v>
      </c>
      <c r="I300" s="271"/>
      <c r="J300" s="272">
        <f>ROUND(I300*H300,2)</f>
        <v>0</v>
      </c>
      <c r="K300" s="268" t="s">
        <v>147</v>
      </c>
      <c r="L300" s="273"/>
      <c r="M300" s="274" t="s">
        <v>19</v>
      </c>
      <c r="N300" s="275" t="s">
        <v>42</v>
      </c>
      <c r="O300" s="86"/>
      <c r="P300" s="223">
        <f>O300*H300</f>
        <v>0</v>
      </c>
      <c r="Q300" s="223">
        <v>0.080000000000000002</v>
      </c>
      <c r="R300" s="223">
        <f>Q300*H300</f>
        <v>16.63008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198</v>
      </c>
      <c r="AT300" s="225" t="s">
        <v>277</v>
      </c>
      <c r="AU300" s="225" t="s">
        <v>80</v>
      </c>
      <c r="AY300" s="19" t="s">
        <v>141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78</v>
      </c>
      <c r="BK300" s="226">
        <f>ROUND(I300*H300,2)</f>
        <v>0</v>
      </c>
      <c r="BL300" s="19" t="s">
        <v>148</v>
      </c>
      <c r="BM300" s="225" t="s">
        <v>1053</v>
      </c>
    </row>
    <row r="301" s="2" customFormat="1">
      <c r="A301" s="40"/>
      <c r="B301" s="41"/>
      <c r="C301" s="42"/>
      <c r="D301" s="227" t="s">
        <v>150</v>
      </c>
      <c r="E301" s="42"/>
      <c r="F301" s="228" t="s">
        <v>629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150</v>
      </c>
      <c r="AU301" s="19" t="s">
        <v>80</v>
      </c>
    </row>
    <row r="302" s="13" customFormat="1">
      <c r="A302" s="13"/>
      <c r="B302" s="232"/>
      <c r="C302" s="233"/>
      <c r="D302" s="227" t="s">
        <v>151</v>
      </c>
      <c r="E302" s="234" t="s">
        <v>19</v>
      </c>
      <c r="F302" s="235" t="s">
        <v>1054</v>
      </c>
      <c r="G302" s="233"/>
      <c r="H302" s="236">
        <v>207.87600000000001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151</v>
      </c>
      <c r="AU302" s="242" t="s">
        <v>80</v>
      </c>
      <c r="AV302" s="13" t="s">
        <v>80</v>
      </c>
      <c r="AW302" s="13" t="s">
        <v>32</v>
      </c>
      <c r="AX302" s="13" t="s">
        <v>78</v>
      </c>
      <c r="AY302" s="242" t="s">
        <v>141</v>
      </c>
    </row>
    <row r="303" s="2" customFormat="1" ht="16.5" customHeight="1">
      <c r="A303" s="40"/>
      <c r="B303" s="41"/>
      <c r="C303" s="214" t="s">
        <v>868</v>
      </c>
      <c r="D303" s="214" t="s">
        <v>143</v>
      </c>
      <c r="E303" s="215" t="s">
        <v>398</v>
      </c>
      <c r="F303" s="216" t="s">
        <v>399</v>
      </c>
      <c r="G303" s="217" t="s">
        <v>190</v>
      </c>
      <c r="H303" s="218">
        <v>12.069000000000001</v>
      </c>
      <c r="I303" s="219"/>
      <c r="J303" s="220">
        <f>ROUND(I303*H303,2)</f>
        <v>0</v>
      </c>
      <c r="K303" s="216" t="s">
        <v>147</v>
      </c>
      <c r="L303" s="46"/>
      <c r="M303" s="221" t="s">
        <v>19</v>
      </c>
      <c r="N303" s="222" t="s">
        <v>42</v>
      </c>
      <c r="O303" s="86"/>
      <c r="P303" s="223">
        <f>O303*H303</f>
        <v>0</v>
      </c>
      <c r="Q303" s="223">
        <v>2.2563399999999998</v>
      </c>
      <c r="R303" s="223">
        <f>Q303*H303</f>
        <v>27.23176746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148</v>
      </c>
      <c r="AT303" s="225" t="s">
        <v>143</v>
      </c>
      <c r="AU303" s="225" t="s">
        <v>80</v>
      </c>
      <c r="AY303" s="19" t="s">
        <v>141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78</v>
      </c>
      <c r="BK303" s="226">
        <f>ROUND(I303*H303,2)</f>
        <v>0</v>
      </c>
      <c r="BL303" s="19" t="s">
        <v>148</v>
      </c>
      <c r="BM303" s="225" t="s">
        <v>1055</v>
      </c>
    </row>
    <row r="304" s="2" customFormat="1">
      <c r="A304" s="40"/>
      <c r="B304" s="41"/>
      <c r="C304" s="42"/>
      <c r="D304" s="227" t="s">
        <v>150</v>
      </c>
      <c r="E304" s="42"/>
      <c r="F304" s="228" t="s">
        <v>399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150</v>
      </c>
      <c r="AU304" s="19" t="s">
        <v>80</v>
      </c>
    </row>
    <row r="305" s="13" customFormat="1">
      <c r="A305" s="13"/>
      <c r="B305" s="232"/>
      <c r="C305" s="233"/>
      <c r="D305" s="227" t="s">
        <v>151</v>
      </c>
      <c r="E305" s="234" t="s">
        <v>19</v>
      </c>
      <c r="F305" s="235" t="s">
        <v>1056</v>
      </c>
      <c r="G305" s="233"/>
      <c r="H305" s="236">
        <v>3.5670000000000002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151</v>
      </c>
      <c r="AU305" s="242" t="s">
        <v>80</v>
      </c>
      <c r="AV305" s="13" t="s">
        <v>80</v>
      </c>
      <c r="AW305" s="13" t="s">
        <v>32</v>
      </c>
      <c r="AX305" s="13" t="s">
        <v>71</v>
      </c>
      <c r="AY305" s="242" t="s">
        <v>141</v>
      </c>
    </row>
    <row r="306" s="13" customFormat="1">
      <c r="A306" s="13"/>
      <c r="B306" s="232"/>
      <c r="C306" s="233"/>
      <c r="D306" s="227" t="s">
        <v>151</v>
      </c>
      <c r="E306" s="234" t="s">
        <v>19</v>
      </c>
      <c r="F306" s="235" t="s">
        <v>1057</v>
      </c>
      <c r="G306" s="233"/>
      <c r="H306" s="236">
        <v>8.5020000000000007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151</v>
      </c>
      <c r="AU306" s="242" t="s">
        <v>80</v>
      </c>
      <c r="AV306" s="13" t="s">
        <v>80</v>
      </c>
      <c r="AW306" s="13" t="s">
        <v>32</v>
      </c>
      <c r="AX306" s="13" t="s">
        <v>71</v>
      </c>
      <c r="AY306" s="242" t="s">
        <v>141</v>
      </c>
    </row>
    <row r="307" s="14" customFormat="1">
      <c r="A307" s="14"/>
      <c r="B307" s="243"/>
      <c r="C307" s="244"/>
      <c r="D307" s="227" t="s">
        <v>151</v>
      </c>
      <c r="E307" s="245" t="s">
        <v>19</v>
      </c>
      <c r="F307" s="246" t="s">
        <v>155</v>
      </c>
      <c r="G307" s="244"/>
      <c r="H307" s="247">
        <v>12.069000000000001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151</v>
      </c>
      <c r="AU307" s="253" t="s">
        <v>80</v>
      </c>
      <c r="AV307" s="14" t="s">
        <v>148</v>
      </c>
      <c r="AW307" s="14" t="s">
        <v>32</v>
      </c>
      <c r="AX307" s="14" t="s">
        <v>78</v>
      </c>
      <c r="AY307" s="253" t="s">
        <v>141</v>
      </c>
    </row>
    <row r="308" s="2" customFormat="1" ht="33" customHeight="1">
      <c r="A308" s="40"/>
      <c r="B308" s="41"/>
      <c r="C308" s="214" t="s">
        <v>873</v>
      </c>
      <c r="D308" s="214" t="s">
        <v>143</v>
      </c>
      <c r="E308" s="215" t="s">
        <v>409</v>
      </c>
      <c r="F308" s="216" t="s">
        <v>410</v>
      </c>
      <c r="G308" s="217" t="s">
        <v>176</v>
      </c>
      <c r="H308" s="218">
        <v>192.06999999999999</v>
      </c>
      <c r="I308" s="219"/>
      <c r="J308" s="220">
        <f>ROUND(I308*H308,2)</f>
        <v>0</v>
      </c>
      <c r="K308" s="216" t="s">
        <v>147</v>
      </c>
      <c r="L308" s="46"/>
      <c r="M308" s="221" t="s">
        <v>19</v>
      </c>
      <c r="N308" s="222" t="s">
        <v>42</v>
      </c>
      <c r="O308" s="86"/>
      <c r="P308" s="223">
        <f>O308*H308</f>
        <v>0</v>
      </c>
      <c r="Q308" s="223">
        <v>0.00060999999999999997</v>
      </c>
      <c r="R308" s="223">
        <f>Q308*H308</f>
        <v>0.1171627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148</v>
      </c>
      <c r="AT308" s="225" t="s">
        <v>143</v>
      </c>
      <c r="AU308" s="225" t="s">
        <v>80</v>
      </c>
      <c r="AY308" s="19" t="s">
        <v>141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78</v>
      </c>
      <c r="BK308" s="226">
        <f>ROUND(I308*H308,2)</f>
        <v>0</v>
      </c>
      <c r="BL308" s="19" t="s">
        <v>148</v>
      </c>
      <c r="BM308" s="225" t="s">
        <v>1058</v>
      </c>
    </row>
    <row r="309" s="2" customFormat="1">
      <c r="A309" s="40"/>
      <c r="B309" s="41"/>
      <c r="C309" s="42"/>
      <c r="D309" s="227" t="s">
        <v>150</v>
      </c>
      <c r="E309" s="42"/>
      <c r="F309" s="228" t="s">
        <v>410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150</v>
      </c>
      <c r="AU309" s="19" t="s">
        <v>80</v>
      </c>
    </row>
    <row r="310" s="13" customFormat="1">
      <c r="A310" s="13"/>
      <c r="B310" s="232"/>
      <c r="C310" s="233"/>
      <c r="D310" s="227" t="s">
        <v>151</v>
      </c>
      <c r="E310" s="234" t="s">
        <v>19</v>
      </c>
      <c r="F310" s="235" t="s">
        <v>1059</v>
      </c>
      <c r="G310" s="233"/>
      <c r="H310" s="236">
        <v>192.06999999999999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151</v>
      </c>
      <c r="AU310" s="242" t="s">
        <v>80</v>
      </c>
      <c r="AV310" s="13" t="s">
        <v>80</v>
      </c>
      <c r="AW310" s="13" t="s">
        <v>32</v>
      </c>
      <c r="AX310" s="13" t="s">
        <v>78</v>
      </c>
      <c r="AY310" s="242" t="s">
        <v>141</v>
      </c>
    </row>
    <row r="311" s="2" customFormat="1" ht="16.5" customHeight="1">
      <c r="A311" s="40"/>
      <c r="B311" s="41"/>
      <c r="C311" s="214" t="s">
        <v>890</v>
      </c>
      <c r="D311" s="214" t="s">
        <v>143</v>
      </c>
      <c r="E311" s="215" t="s">
        <v>416</v>
      </c>
      <c r="F311" s="216" t="s">
        <v>417</v>
      </c>
      <c r="G311" s="217" t="s">
        <v>176</v>
      </c>
      <c r="H311" s="218">
        <v>198.41</v>
      </c>
      <c r="I311" s="219"/>
      <c r="J311" s="220">
        <f>ROUND(I311*H311,2)</f>
        <v>0</v>
      </c>
      <c r="K311" s="216" t="s">
        <v>147</v>
      </c>
      <c r="L311" s="46"/>
      <c r="M311" s="221" t="s">
        <v>19</v>
      </c>
      <c r="N311" s="222" t="s">
        <v>42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148</v>
      </c>
      <c r="AT311" s="225" t="s">
        <v>143</v>
      </c>
      <c r="AU311" s="225" t="s">
        <v>80</v>
      </c>
      <c r="AY311" s="19" t="s">
        <v>141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78</v>
      </c>
      <c r="BK311" s="226">
        <f>ROUND(I311*H311,2)</f>
        <v>0</v>
      </c>
      <c r="BL311" s="19" t="s">
        <v>148</v>
      </c>
      <c r="BM311" s="225" t="s">
        <v>1060</v>
      </c>
    </row>
    <row r="312" s="2" customFormat="1">
      <c r="A312" s="40"/>
      <c r="B312" s="41"/>
      <c r="C312" s="42"/>
      <c r="D312" s="227" t="s">
        <v>150</v>
      </c>
      <c r="E312" s="42"/>
      <c r="F312" s="228" t="s">
        <v>417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150</v>
      </c>
      <c r="AU312" s="19" t="s">
        <v>80</v>
      </c>
    </row>
    <row r="313" s="13" customFormat="1">
      <c r="A313" s="13"/>
      <c r="B313" s="232"/>
      <c r="C313" s="233"/>
      <c r="D313" s="227" t="s">
        <v>151</v>
      </c>
      <c r="E313" s="234" t="s">
        <v>19</v>
      </c>
      <c r="F313" s="235" t="s">
        <v>1061</v>
      </c>
      <c r="G313" s="233"/>
      <c r="H313" s="236">
        <v>198.41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151</v>
      </c>
      <c r="AU313" s="242" t="s">
        <v>80</v>
      </c>
      <c r="AV313" s="13" t="s">
        <v>80</v>
      </c>
      <c r="AW313" s="13" t="s">
        <v>32</v>
      </c>
      <c r="AX313" s="13" t="s">
        <v>78</v>
      </c>
      <c r="AY313" s="242" t="s">
        <v>141</v>
      </c>
    </row>
    <row r="314" s="2" customFormat="1" ht="33" customHeight="1">
      <c r="A314" s="40"/>
      <c r="B314" s="41"/>
      <c r="C314" s="214" t="s">
        <v>895</v>
      </c>
      <c r="D314" s="214" t="s">
        <v>143</v>
      </c>
      <c r="E314" s="215" t="s">
        <v>856</v>
      </c>
      <c r="F314" s="216" t="s">
        <v>857</v>
      </c>
      <c r="G314" s="217" t="s">
        <v>146</v>
      </c>
      <c r="H314" s="218">
        <v>120.42400000000001</v>
      </c>
      <c r="I314" s="219"/>
      <c r="J314" s="220">
        <f>ROUND(I314*H314,2)</f>
        <v>0</v>
      </c>
      <c r="K314" s="216" t="s">
        <v>147</v>
      </c>
      <c r="L314" s="46"/>
      <c r="M314" s="221" t="s">
        <v>19</v>
      </c>
      <c r="N314" s="222" t="s">
        <v>42</v>
      </c>
      <c r="O314" s="86"/>
      <c r="P314" s="223">
        <f>O314*H314</f>
        <v>0</v>
      </c>
      <c r="Q314" s="223">
        <v>0</v>
      </c>
      <c r="R314" s="223">
        <f>Q314*H314</f>
        <v>0</v>
      </c>
      <c r="S314" s="223">
        <v>0.02</v>
      </c>
      <c r="T314" s="224">
        <f>S314*H314</f>
        <v>2.4084800000000004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148</v>
      </c>
      <c r="AT314" s="225" t="s">
        <v>143</v>
      </c>
      <c r="AU314" s="225" t="s">
        <v>80</v>
      </c>
      <c r="AY314" s="19" t="s">
        <v>141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78</v>
      </c>
      <c r="BK314" s="226">
        <f>ROUND(I314*H314,2)</f>
        <v>0</v>
      </c>
      <c r="BL314" s="19" t="s">
        <v>148</v>
      </c>
      <c r="BM314" s="225" t="s">
        <v>1062</v>
      </c>
    </row>
    <row r="315" s="2" customFormat="1">
      <c r="A315" s="40"/>
      <c r="B315" s="41"/>
      <c r="C315" s="42"/>
      <c r="D315" s="227" t="s">
        <v>150</v>
      </c>
      <c r="E315" s="42"/>
      <c r="F315" s="228" t="s">
        <v>857</v>
      </c>
      <c r="G315" s="42"/>
      <c r="H315" s="42"/>
      <c r="I315" s="229"/>
      <c r="J315" s="42"/>
      <c r="K315" s="42"/>
      <c r="L315" s="46"/>
      <c r="M315" s="230"/>
      <c r="N315" s="231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150</v>
      </c>
      <c r="AU315" s="19" t="s">
        <v>80</v>
      </c>
    </row>
    <row r="316" s="13" customFormat="1">
      <c r="A316" s="13"/>
      <c r="B316" s="232"/>
      <c r="C316" s="233"/>
      <c r="D316" s="227" t="s">
        <v>151</v>
      </c>
      <c r="E316" s="234" t="s">
        <v>19</v>
      </c>
      <c r="F316" s="235" t="s">
        <v>1063</v>
      </c>
      <c r="G316" s="233"/>
      <c r="H316" s="236">
        <v>68.299999999999997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151</v>
      </c>
      <c r="AU316" s="242" t="s">
        <v>80</v>
      </c>
      <c r="AV316" s="13" t="s">
        <v>80</v>
      </c>
      <c r="AW316" s="13" t="s">
        <v>32</v>
      </c>
      <c r="AX316" s="13" t="s">
        <v>71</v>
      </c>
      <c r="AY316" s="242" t="s">
        <v>141</v>
      </c>
    </row>
    <row r="317" s="13" customFormat="1">
      <c r="A317" s="13"/>
      <c r="B317" s="232"/>
      <c r="C317" s="233"/>
      <c r="D317" s="227" t="s">
        <v>151</v>
      </c>
      <c r="E317" s="234" t="s">
        <v>19</v>
      </c>
      <c r="F317" s="235" t="s">
        <v>1064</v>
      </c>
      <c r="G317" s="233"/>
      <c r="H317" s="236">
        <v>7.8239999999999998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151</v>
      </c>
      <c r="AU317" s="242" t="s">
        <v>80</v>
      </c>
      <c r="AV317" s="13" t="s">
        <v>80</v>
      </c>
      <c r="AW317" s="13" t="s">
        <v>32</v>
      </c>
      <c r="AX317" s="13" t="s">
        <v>71</v>
      </c>
      <c r="AY317" s="242" t="s">
        <v>141</v>
      </c>
    </row>
    <row r="318" s="13" customFormat="1">
      <c r="A318" s="13"/>
      <c r="B318" s="232"/>
      <c r="C318" s="233"/>
      <c r="D318" s="227" t="s">
        <v>151</v>
      </c>
      <c r="E318" s="234" t="s">
        <v>19</v>
      </c>
      <c r="F318" s="235" t="s">
        <v>1065</v>
      </c>
      <c r="G318" s="233"/>
      <c r="H318" s="236">
        <v>44.299999999999997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151</v>
      </c>
      <c r="AU318" s="242" t="s">
        <v>80</v>
      </c>
      <c r="AV318" s="13" t="s">
        <v>80</v>
      </c>
      <c r="AW318" s="13" t="s">
        <v>32</v>
      </c>
      <c r="AX318" s="13" t="s">
        <v>71</v>
      </c>
      <c r="AY318" s="242" t="s">
        <v>141</v>
      </c>
    </row>
    <row r="319" s="14" customFormat="1">
      <c r="A319" s="14"/>
      <c r="B319" s="243"/>
      <c r="C319" s="244"/>
      <c r="D319" s="227" t="s">
        <v>151</v>
      </c>
      <c r="E319" s="245" t="s">
        <v>19</v>
      </c>
      <c r="F319" s="246" t="s">
        <v>155</v>
      </c>
      <c r="G319" s="244"/>
      <c r="H319" s="247">
        <v>120.42400000000001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151</v>
      </c>
      <c r="AU319" s="253" t="s">
        <v>80</v>
      </c>
      <c r="AV319" s="14" t="s">
        <v>148</v>
      </c>
      <c r="AW319" s="14" t="s">
        <v>32</v>
      </c>
      <c r="AX319" s="14" t="s">
        <v>78</v>
      </c>
      <c r="AY319" s="253" t="s">
        <v>141</v>
      </c>
    </row>
    <row r="320" s="2" customFormat="1" ht="33" customHeight="1">
      <c r="A320" s="40"/>
      <c r="B320" s="41"/>
      <c r="C320" s="214" t="s">
        <v>898</v>
      </c>
      <c r="D320" s="214" t="s">
        <v>143</v>
      </c>
      <c r="E320" s="215" t="s">
        <v>869</v>
      </c>
      <c r="F320" s="216" t="s">
        <v>870</v>
      </c>
      <c r="G320" s="217" t="s">
        <v>242</v>
      </c>
      <c r="H320" s="218">
        <v>1</v>
      </c>
      <c r="I320" s="219"/>
      <c r="J320" s="220">
        <f>ROUND(I320*H320,2)</f>
        <v>0</v>
      </c>
      <c r="K320" s="216" t="s">
        <v>19</v>
      </c>
      <c r="L320" s="46"/>
      <c r="M320" s="221" t="s">
        <v>19</v>
      </c>
      <c r="N320" s="222" t="s">
        <v>42</v>
      </c>
      <c r="O320" s="86"/>
      <c r="P320" s="223">
        <f>O320*H320</f>
        <v>0</v>
      </c>
      <c r="Q320" s="223">
        <v>0</v>
      </c>
      <c r="R320" s="223">
        <f>Q320*H320</f>
        <v>0</v>
      </c>
      <c r="S320" s="223">
        <v>0.082000000000000003</v>
      </c>
      <c r="T320" s="224">
        <f>S320*H320</f>
        <v>0.082000000000000003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148</v>
      </c>
      <c r="AT320" s="225" t="s">
        <v>143</v>
      </c>
      <c r="AU320" s="225" t="s">
        <v>80</v>
      </c>
      <c r="AY320" s="19" t="s">
        <v>141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78</v>
      </c>
      <c r="BK320" s="226">
        <f>ROUND(I320*H320,2)</f>
        <v>0</v>
      </c>
      <c r="BL320" s="19" t="s">
        <v>148</v>
      </c>
      <c r="BM320" s="225" t="s">
        <v>1066</v>
      </c>
    </row>
    <row r="321" s="2" customFormat="1">
      <c r="A321" s="40"/>
      <c r="B321" s="41"/>
      <c r="C321" s="42"/>
      <c r="D321" s="227" t="s">
        <v>150</v>
      </c>
      <c r="E321" s="42"/>
      <c r="F321" s="228" t="s">
        <v>870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150</v>
      </c>
      <c r="AU321" s="19" t="s">
        <v>80</v>
      </c>
    </row>
    <row r="322" s="13" customFormat="1">
      <c r="A322" s="13"/>
      <c r="B322" s="232"/>
      <c r="C322" s="233"/>
      <c r="D322" s="227" t="s">
        <v>151</v>
      </c>
      <c r="E322" s="234" t="s">
        <v>19</v>
      </c>
      <c r="F322" s="235" t="s">
        <v>1067</v>
      </c>
      <c r="G322" s="233"/>
      <c r="H322" s="236">
        <v>1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151</v>
      </c>
      <c r="AU322" s="242" t="s">
        <v>80</v>
      </c>
      <c r="AV322" s="13" t="s">
        <v>80</v>
      </c>
      <c r="AW322" s="13" t="s">
        <v>32</v>
      </c>
      <c r="AX322" s="13" t="s">
        <v>78</v>
      </c>
      <c r="AY322" s="242" t="s">
        <v>141</v>
      </c>
    </row>
    <row r="323" s="12" customFormat="1" ht="22.8" customHeight="1">
      <c r="A323" s="12"/>
      <c r="B323" s="198"/>
      <c r="C323" s="199"/>
      <c r="D323" s="200" t="s">
        <v>70</v>
      </c>
      <c r="E323" s="212" t="s">
        <v>427</v>
      </c>
      <c r="F323" s="212" t="s">
        <v>428</v>
      </c>
      <c r="G323" s="199"/>
      <c r="H323" s="199"/>
      <c r="I323" s="202"/>
      <c r="J323" s="213">
        <f>BK323</f>
        <v>0</v>
      </c>
      <c r="K323" s="199"/>
      <c r="L323" s="204"/>
      <c r="M323" s="205"/>
      <c r="N323" s="206"/>
      <c r="O323" s="206"/>
      <c r="P323" s="207">
        <f>SUM(P324:P361)</f>
        <v>0</v>
      </c>
      <c r="Q323" s="206"/>
      <c r="R323" s="207">
        <f>SUM(R324:R361)</f>
        <v>0</v>
      </c>
      <c r="S323" s="206"/>
      <c r="T323" s="208">
        <f>SUM(T324:T361)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9" t="s">
        <v>78</v>
      </c>
      <c r="AT323" s="210" t="s">
        <v>70</v>
      </c>
      <c r="AU323" s="210" t="s">
        <v>78</v>
      </c>
      <c r="AY323" s="209" t="s">
        <v>141</v>
      </c>
      <c r="BK323" s="211">
        <f>SUM(BK324:BK361)</f>
        <v>0</v>
      </c>
    </row>
    <row r="324" s="2" customFormat="1" ht="21.75" customHeight="1">
      <c r="A324" s="40"/>
      <c r="B324" s="41"/>
      <c r="C324" s="214" t="s">
        <v>901</v>
      </c>
      <c r="D324" s="214" t="s">
        <v>143</v>
      </c>
      <c r="E324" s="215" t="s">
        <v>430</v>
      </c>
      <c r="F324" s="216" t="s">
        <v>431</v>
      </c>
      <c r="G324" s="217" t="s">
        <v>222</v>
      </c>
      <c r="H324" s="218">
        <v>479.56799999999998</v>
      </c>
      <c r="I324" s="219"/>
      <c r="J324" s="220">
        <f>ROUND(I324*H324,2)</f>
        <v>0</v>
      </c>
      <c r="K324" s="216" t="s">
        <v>147</v>
      </c>
      <c r="L324" s="46"/>
      <c r="M324" s="221" t="s">
        <v>19</v>
      </c>
      <c r="N324" s="222" t="s">
        <v>42</v>
      </c>
      <c r="O324" s="86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148</v>
      </c>
      <c r="AT324" s="225" t="s">
        <v>143</v>
      </c>
      <c r="AU324" s="225" t="s">
        <v>80</v>
      </c>
      <c r="AY324" s="19" t="s">
        <v>141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78</v>
      </c>
      <c r="BK324" s="226">
        <f>ROUND(I324*H324,2)</f>
        <v>0</v>
      </c>
      <c r="BL324" s="19" t="s">
        <v>148</v>
      </c>
      <c r="BM324" s="225" t="s">
        <v>1068</v>
      </c>
    </row>
    <row r="325" s="2" customFormat="1">
      <c r="A325" s="40"/>
      <c r="B325" s="41"/>
      <c r="C325" s="42"/>
      <c r="D325" s="227" t="s">
        <v>150</v>
      </c>
      <c r="E325" s="42"/>
      <c r="F325" s="228" t="s">
        <v>431</v>
      </c>
      <c r="G325" s="42"/>
      <c r="H325" s="42"/>
      <c r="I325" s="229"/>
      <c r="J325" s="42"/>
      <c r="K325" s="42"/>
      <c r="L325" s="46"/>
      <c r="M325" s="230"/>
      <c r="N325" s="231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150</v>
      </c>
      <c r="AU325" s="19" t="s">
        <v>80</v>
      </c>
    </row>
    <row r="326" s="16" customFormat="1">
      <c r="A326" s="16"/>
      <c r="B326" s="276"/>
      <c r="C326" s="277"/>
      <c r="D326" s="227" t="s">
        <v>151</v>
      </c>
      <c r="E326" s="278" t="s">
        <v>19</v>
      </c>
      <c r="F326" s="279" t="s">
        <v>433</v>
      </c>
      <c r="G326" s="277"/>
      <c r="H326" s="278" t="s">
        <v>19</v>
      </c>
      <c r="I326" s="280"/>
      <c r="J326" s="277"/>
      <c r="K326" s="277"/>
      <c r="L326" s="281"/>
      <c r="M326" s="282"/>
      <c r="N326" s="283"/>
      <c r="O326" s="283"/>
      <c r="P326" s="283"/>
      <c r="Q326" s="283"/>
      <c r="R326" s="283"/>
      <c r="S326" s="283"/>
      <c r="T326" s="284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85" t="s">
        <v>151</v>
      </c>
      <c r="AU326" s="285" t="s">
        <v>80</v>
      </c>
      <c r="AV326" s="16" t="s">
        <v>78</v>
      </c>
      <c r="AW326" s="16" t="s">
        <v>32</v>
      </c>
      <c r="AX326" s="16" t="s">
        <v>71</v>
      </c>
      <c r="AY326" s="285" t="s">
        <v>141</v>
      </c>
    </row>
    <row r="327" s="13" customFormat="1">
      <c r="A327" s="13"/>
      <c r="B327" s="232"/>
      <c r="C327" s="233"/>
      <c r="D327" s="227" t="s">
        <v>151</v>
      </c>
      <c r="E327" s="234" t="s">
        <v>19</v>
      </c>
      <c r="F327" s="235" t="s">
        <v>1069</v>
      </c>
      <c r="G327" s="233"/>
      <c r="H327" s="236">
        <v>18.448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151</v>
      </c>
      <c r="AU327" s="242" t="s">
        <v>80</v>
      </c>
      <c r="AV327" s="13" t="s">
        <v>80</v>
      </c>
      <c r="AW327" s="13" t="s">
        <v>32</v>
      </c>
      <c r="AX327" s="13" t="s">
        <v>71</v>
      </c>
      <c r="AY327" s="242" t="s">
        <v>141</v>
      </c>
    </row>
    <row r="328" s="13" customFormat="1">
      <c r="A328" s="13"/>
      <c r="B328" s="232"/>
      <c r="C328" s="233"/>
      <c r="D328" s="227" t="s">
        <v>151</v>
      </c>
      <c r="E328" s="234" t="s">
        <v>19</v>
      </c>
      <c r="F328" s="235" t="s">
        <v>1070</v>
      </c>
      <c r="G328" s="233"/>
      <c r="H328" s="236">
        <v>19.085000000000001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151</v>
      </c>
      <c r="AU328" s="242" t="s">
        <v>80</v>
      </c>
      <c r="AV328" s="13" t="s">
        <v>80</v>
      </c>
      <c r="AW328" s="13" t="s">
        <v>32</v>
      </c>
      <c r="AX328" s="13" t="s">
        <v>71</v>
      </c>
      <c r="AY328" s="242" t="s">
        <v>141</v>
      </c>
    </row>
    <row r="329" s="13" customFormat="1">
      <c r="A329" s="13"/>
      <c r="B329" s="232"/>
      <c r="C329" s="233"/>
      <c r="D329" s="227" t="s">
        <v>151</v>
      </c>
      <c r="E329" s="234" t="s">
        <v>19</v>
      </c>
      <c r="F329" s="235" t="s">
        <v>1071</v>
      </c>
      <c r="G329" s="233"/>
      <c r="H329" s="236">
        <v>41.469000000000001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151</v>
      </c>
      <c r="AU329" s="242" t="s">
        <v>80</v>
      </c>
      <c r="AV329" s="13" t="s">
        <v>80</v>
      </c>
      <c r="AW329" s="13" t="s">
        <v>32</v>
      </c>
      <c r="AX329" s="13" t="s">
        <v>71</v>
      </c>
      <c r="AY329" s="242" t="s">
        <v>141</v>
      </c>
    </row>
    <row r="330" s="13" customFormat="1">
      <c r="A330" s="13"/>
      <c r="B330" s="232"/>
      <c r="C330" s="233"/>
      <c r="D330" s="227" t="s">
        <v>151</v>
      </c>
      <c r="E330" s="234" t="s">
        <v>19</v>
      </c>
      <c r="F330" s="235" t="s">
        <v>1072</v>
      </c>
      <c r="G330" s="233"/>
      <c r="H330" s="236">
        <v>2.5310000000000001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151</v>
      </c>
      <c r="AU330" s="242" t="s">
        <v>80</v>
      </c>
      <c r="AV330" s="13" t="s">
        <v>80</v>
      </c>
      <c r="AW330" s="13" t="s">
        <v>32</v>
      </c>
      <c r="AX330" s="13" t="s">
        <v>71</v>
      </c>
      <c r="AY330" s="242" t="s">
        <v>141</v>
      </c>
    </row>
    <row r="331" s="13" customFormat="1">
      <c r="A331" s="13"/>
      <c r="B331" s="232"/>
      <c r="C331" s="233"/>
      <c r="D331" s="227" t="s">
        <v>151</v>
      </c>
      <c r="E331" s="234" t="s">
        <v>19</v>
      </c>
      <c r="F331" s="235" t="s">
        <v>1073</v>
      </c>
      <c r="G331" s="233"/>
      <c r="H331" s="236">
        <v>1.5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151</v>
      </c>
      <c r="AU331" s="242" t="s">
        <v>80</v>
      </c>
      <c r="AV331" s="13" t="s">
        <v>80</v>
      </c>
      <c r="AW331" s="13" t="s">
        <v>32</v>
      </c>
      <c r="AX331" s="13" t="s">
        <v>71</v>
      </c>
      <c r="AY331" s="242" t="s">
        <v>141</v>
      </c>
    </row>
    <row r="332" s="13" customFormat="1">
      <c r="A332" s="13"/>
      <c r="B332" s="232"/>
      <c r="C332" s="233"/>
      <c r="D332" s="227" t="s">
        <v>151</v>
      </c>
      <c r="E332" s="234" t="s">
        <v>19</v>
      </c>
      <c r="F332" s="235" t="s">
        <v>1074</v>
      </c>
      <c r="G332" s="233"/>
      <c r="H332" s="236">
        <v>0.099000000000000005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151</v>
      </c>
      <c r="AU332" s="242" t="s">
        <v>80</v>
      </c>
      <c r="AV332" s="13" t="s">
        <v>80</v>
      </c>
      <c r="AW332" s="13" t="s">
        <v>32</v>
      </c>
      <c r="AX332" s="13" t="s">
        <v>71</v>
      </c>
      <c r="AY332" s="242" t="s">
        <v>141</v>
      </c>
    </row>
    <row r="333" s="15" customFormat="1">
      <c r="A333" s="15"/>
      <c r="B333" s="254"/>
      <c r="C333" s="255"/>
      <c r="D333" s="227" t="s">
        <v>151</v>
      </c>
      <c r="E333" s="256" t="s">
        <v>19</v>
      </c>
      <c r="F333" s="257" t="s">
        <v>212</v>
      </c>
      <c r="G333" s="255"/>
      <c r="H333" s="258">
        <v>83.132000000000005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4" t="s">
        <v>151</v>
      </c>
      <c r="AU333" s="264" t="s">
        <v>80</v>
      </c>
      <c r="AV333" s="15" t="s">
        <v>162</v>
      </c>
      <c r="AW333" s="15" t="s">
        <v>32</v>
      </c>
      <c r="AX333" s="15" t="s">
        <v>71</v>
      </c>
      <c r="AY333" s="264" t="s">
        <v>141</v>
      </c>
    </row>
    <row r="334" s="16" customFormat="1">
      <c r="A334" s="16"/>
      <c r="B334" s="276"/>
      <c r="C334" s="277"/>
      <c r="D334" s="227" t="s">
        <v>151</v>
      </c>
      <c r="E334" s="278" t="s">
        <v>19</v>
      </c>
      <c r="F334" s="279" t="s">
        <v>443</v>
      </c>
      <c r="G334" s="277"/>
      <c r="H334" s="278" t="s">
        <v>19</v>
      </c>
      <c r="I334" s="280"/>
      <c r="J334" s="277"/>
      <c r="K334" s="277"/>
      <c r="L334" s="281"/>
      <c r="M334" s="282"/>
      <c r="N334" s="283"/>
      <c r="O334" s="283"/>
      <c r="P334" s="283"/>
      <c r="Q334" s="283"/>
      <c r="R334" s="283"/>
      <c r="S334" s="283"/>
      <c r="T334" s="284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85" t="s">
        <v>151</v>
      </c>
      <c r="AU334" s="285" t="s">
        <v>80</v>
      </c>
      <c r="AV334" s="16" t="s">
        <v>78</v>
      </c>
      <c r="AW334" s="16" t="s">
        <v>32</v>
      </c>
      <c r="AX334" s="16" t="s">
        <v>71</v>
      </c>
      <c r="AY334" s="285" t="s">
        <v>141</v>
      </c>
    </row>
    <row r="335" s="13" customFormat="1">
      <c r="A335" s="13"/>
      <c r="B335" s="232"/>
      <c r="C335" s="233"/>
      <c r="D335" s="227" t="s">
        <v>151</v>
      </c>
      <c r="E335" s="234" t="s">
        <v>19</v>
      </c>
      <c r="F335" s="235" t="s">
        <v>1075</v>
      </c>
      <c r="G335" s="233"/>
      <c r="H335" s="236">
        <v>16.727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151</v>
      </c>
      <c r="AU335" s="242" t="s">
        <v>80</v>
      </c>
      <c r="AV335" s="13" t="s">
        <v>80</v>
      </c>
      <c r="AW335" s="13" t="s">
        <v>32</v>
      </c>
      <c r="AX335" s="13" t="s">
        <v>71</v>
      </c>
      <c r="AY335" s="242" t="s">
        <v>141</v>
      </c>
    </row>
    <row r="336" s="13" customFormat="1">
      <c r="A336" s="13"/>
      <c r="B336" s="232"/>
      <c r="C336" s="233"/>
      <c r="D336" s="227" t="s">
        <v>151</v>
      </c>
      <c r="E336" s="234" t="s">
        <v>19</v>
      </c>
      <c r="F336" s="235" t="s">
        <v>1076</v>
      </c>
      <c r="G336" s="233"/>
      <c r="H336" s="236">
        <v>10.568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151</v>
      </c>
      <c r="AU336" s="242" t="s">
        <v>80</v>
      </c>
      <c r="AV336" s="13" t="s">
        <v>80</v>
      </c>
      <c r="AW336" s="13" t="s">
        <v>32</v>
      </c>
      <c r="AX336" s="13" t="s">
        <v>71</v>
      </c>
      <c r="AY336" s="242" t="s">
        <v>141</v>
      </c>
    </row>
    <row r="337" s="13" customFormat="1">
      <c r="A337" s="13"/>
      <c r="B337" s="232"/>
      <c r="C337" s="233"/>
      <c r="D337" s="227" t="s">
        <v>151</v>
      </c>
      <c r="E337" s="234" t="s">
        <v>19</v>
      </c>
      <c r="F337" s="235" t="s">
        <v>1077</v>
      </c>
      <c r="G337" s="233"/>
      <c r="H337" s="236">
        <v>26.52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151</v>
      </c>
      <c r="AU337" s="242" t="s">
        <v>80</v>
      </c>
      <c r="AV337" s="13" t="s">
        <v>80</v>
      </c>
      <c r="AW337" s="13" t="s">
        <v>32</v>
      </c>
      <c r="AX337" s="13" t="s">
        <v>71</v>
      </c>
      <c r="AY337" s="242" t="s">
        <v>141</v>
      </c>
    </row>
    <row r="338" s="13" customFormat="1">
      <c r="A338" s="13"/>
      <c r="B338" s="232"/>
      <c r="C338" s="233"/>
      <c r="D338" s="227" t="s">
        <v>151</v>
      </c>
      <c r="E338" s="234" t="s">
        <v>19</v>
      </c>
      <c r="F338" s="235" t="s">
        <v>1078</v>
      </c>
      <c r="G338" s="233"/>
      <c r="H338" s="236">
        <v>40.183999999999998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151</v>
      </c>
      <c r="AU338" s="242" t="s">
        <v>80</v>
      </c>
      <c r="AV338" s="13" t="s">
        <v>80</v>
      </c>
      <c r="AW338" s="13" t="s">
        <v>32</v>
      </c>
      <c r="AX338" s="13" t="s">
        <v>71</v>
      </c>
      <c r="AY338" s="242" t="s">
        <v>141</v>
      </c>
    </row>
    <row r="339" s="13" customFormat="1">
      <c r="A339" s="13"/>
      <c r="B339" s="232"/>
      <c r="C339" s="233"/>
      <c r="D339" s="227" t="s">
        <v>151</v>
      </c>
      <c r="E339" s="234" t="s">
        <v>19</v>
      </c>
      <c r="F339" s="235" t="s">
        <v>1079</v>
      </c>
      <c r="G339" s="233"/>
      <c r="H339" s="236">
        <v>174.696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151</v>
      </c>
      <c r="AU339" s="242" t="s">
        <v>80</v>
      </c>
      <c r="AV339" s="13" t="s">
        <v>80</v>
      </c>
      <c r="AW339" s="13" t="s">
        <v>32</v>
      </c>
      <c r="AX339" s="13" t="s">
        <v>71</v>
      </c>
      <c r="AY339" s="242" t="s">
        <v>141</v>
      </c>
    </row>
    <row r="340" s="13" customFormat="1">
      <c r="A340" s="13"/>
      <c r="B340" s="232"/>
      <c r="C340" s="233"/>
      <c r="D340" s="227" t="s">
        <v>151</v>
      </c>
      <c r="E340" s="234" t="s">
        <v>19</v>
      </c>
      <c r="F340" s="235" t="s">
        <v>1080</v>
      </c>
      <c r="G340" s="233"/>
      <c r="H340" s="236">
        <v>61.314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151</v>
      </c>
      <c r="AU340" s="242" t="s">
        <v>80</v>
      </c>
      <c r="AV340" s="13" t="s">
        <v>80</v>
      </c>
      <c r="AW340" s="13" t="s">
        <v>32</v>
      </c>
      <c r="AX340" s="13" t="s">
        <v>71</v>
      </c>
      <c r="AY340" s="242" t="s">
        <v>141</v>
      </c>
    </row>
    <row r="341" s="15" customFormat="1">
      <c r="A341" s="15"/>
      <c r="B341" s="254"/>
      <c r="C341" s="255"/>
      <c r="D341" s="227" t="s">
        <v>151</v>
      </c>
      <c r="E341" s="256" t="s">
        <v>19</v>
      </c>
      <c r="F341" s="257" t="s">
        <v>212</v>
      </c>
      <c r="G341" s="255"/>
      <c r="H341" s="258">
        <v>330.00900000000001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4" t="s">
        <v>151</v>
      </c>
      <c r="AU341" s="264" t="s">
        <v>80</v>
      </c>
      <c r="AV341" s="15" t="s">
        <v>162</v>
      </c>
      <c r="AW341" s="15" t="s">
        <v>32</v>
      </c>
      <c r="AX341" s="15" t="s">
        <v>71</v>
      </c>
      <c r="AY341" s="264" t="s">
        <v>141</v>
      </c>
    </row>
    <row r="342" s="16" customFormat="1">
      <c r="A342" s="16"/>
      <c r="B342" s="276"/>
      <c r="C342" s="277"/>
      <c r="D342" s="227" t="s">
        <v>151</v>
      </c>
      <c r="E342" s="278" t="s">
        <v>19</v>
      </c>
      <c r="F342" s="279" t="s">
        <v>447</v>
      </c>
      <c r="G342" s="277"/>
      <c r="H342" s="278" t="s">
        <v>19</v>
      </c>
      <c r="I342" s="280"/>
      <c r="J342" s="277"/>
      <c r="K342" s="277"/>
      <c r="L342" s="281"/>
      <c r="M342" s="282"/>
      <c r="N342" s="283"/>
      <c r="O342" s="283"/>
      <c r="P342" s="283"/>
      <c r="Q342" s="283"/>
      <c r="R342" s="283"/>
      <c r="S342" s="283"/>
      <c r="T342" s="284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85" t="s">
        <v>151</v>
      </c>
      <c r="AU342" s="285" t="s">
        <v>80</v>
      </c>
      <c r="AV342" s="16" t="s">
        <v>78</v>
      </c>
      <c r="AW342" s="16" t="s">
        <v>32</v>
      </c>
      <c r="AX342" s="16" t="s">
        <v>71</v>
      </c>
      <c r="AY342" s="285" t="s">
        <v>141</v>
      </c>
    </row>
    <row r="343" s="13" customFormat="1">
      <c r="A343" s="13"/>
      <c r="B343" s="232"/>
      <c r="C343" s="233"/>
      <c r="D343" s="227" t="s">
        <v>151</v>
      </c>
      <c r="E343" s="234" t="s">
        <v>19</v>
      </c>
      <c r="F343" s="235" t="s">
        <v>1081</v>
      </c>
      <c r="G343" s="233"/>
      <c r="H343" s="236">
        <v>14.018000000000001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151</v>
      </c>
      <c r="AU343" s="242" t="s">
        <v>80</v>
      </c>
      <c r="AV343" s="13" t="s">
        <v>80</v>
      </c>
      <c r="AW343" s="13" t="s">
        <v>32</v>
      </c>
      <c r="AX343" s="13" t="s">
        <v>71</v>
      </c>
      <c r="AY343" s="242" t="s">
        <v>141</v>
      </c>
    </row>
    <row r="344" s="13" customFormat="1">
      <c r="A344" s="13"/>
      <c r="B344" s="232"/>
      <c r="C344" s="233"/>
      <c r="D344" s="227" t="s">
        <v>151</v>
      </c>
      <c r="E344" s="234" t="s">
        <v>19</v>
      </c>
      <c r="F344" s="235" t="s">
        <v>1082</v>
      </c>
      <c r="G344" s="233"/>
      <c r="H344" s="236">
        <v>52.408999999999999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151</v>
      </c>
      <c r="AU344" s="242" t="s">
        <v>80</v>
      </c>
      <c r="AV344" s="13" t="s">
        <v>80</v>
      </c>
      <c r="AW344" s="13" t="s">
        <v>32</v>
      </c>
      <c r="AX344" s="13" t="s">
        <v>71</v>
      </c>
      <c r="AY344" s="242" t="s">
        <v>141</v>
      </c>
    </row>
    <row r="345" s="15" customFormat="1">
      <c r="A345" s="15"/>
      <c r="B345" s="254"/>
      <c r="C345" s="255"/>
      <c r="D345" s="227" t="s">
        <v>151</v>
      </c>
      <c r="E345" s="256" t="s">
        <v>19</v>
      </c>
      <c r="F345" s="257" t="s">
        <v>212</v>
      </c>
      <c r="G345" s="255"/>
      <c r="H345" s="258">
        <v>66.427000000000007</v>
      </c>
      <c r="I345" s="259"/>
      <c r="J345" s="255"/>
      <c r="K345" s="255"/>
      <c r="L345" s="260"/>
      <c r="M345" s="261"/>
      <c r="N345" s="262"/>
      <c r="O345" s="262"/>
      <c r="P345" s="262"/>
      <c r="Q345" s="262"/>
      <c r="R345" s="262"/>
      <c r="S345" s="262"/>
      <c r="T345" s="263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4" t="s">
        <v>151</v>
      </c>
      <c r="AU345" s="264" t="s">
        <v>80</v>
      </c>
      <c r="AV345" s="15" t="s">
        <v>162</v>
      </c>
      <c r="AW345" s="15" t="s">
        <v>32</v>
      </c>
      <c r="AX345" s="15" t="s">
        <v>71</v>
      </c>
      <c r="AY345" s="264" t="s">
        <v>141</v>
      </c>
    </row>
    <row r="346" s="14" customFormat="1">
      <c r="A346" s="14"/>
      <c r="B346" s="243"/>
      <c r="C346" s="244"/>
      <c r="D346" s="227" t="s">
        <v>151</v>
      </c>
      <c r="E346" s="245" t="s">
        <v>19</v>
      </c>
      <c r="F346" s="246" t="s">
        <v>155</v>
      </c>
      <c r="G346" s="244"/>
      <c r="H346" s="247">
        <v>479.56799999999998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151</v>
      </c>
      <c r="AU346" s="253" t="s">
        <v>80</v>
      </c>
      <c r="AV346" s="14" t="s">
        <v>148</v>
      </c>
      <c r="AW346" s="14" t="s">
        <v>32</v>
      </c>
      <c r="AX346" s="14" t="s">
        <v>78</v>
      </c>
      <c r="AY346" s="253" t="s">
        <v>141</v>
      </c>
    </row>
    <row r="347" s="2" customFormat="1">
      <c r="A347" s="40"/>
      <c r="B347" s="41"/>
      <c r="C347" s="214" t="s">
        <v>904</v>
      </c>
      <c r="D347" s="214" t="s">
        <v>143</v>
      </c>
      <c r="E347" s="215" t="s">
        <v>453</v>
      </c>
      <c r="F347" s="216" t="s">
        <v>454</v>
      </c>
      <c r="G347" s="217" t="s">
        <v>222</v>
      </c>
      <c r="H347" s="218">
        <v>3726.3800000000001</v>
      </c>
      <c r="I347" s="219"/>
      <c r="J347" s="220">
        <f>ROUND(I347*H347,2)</f>
        <v>0</v>
      </c>
      <c r="K347" s="216" t="s">
        <v>147</v>
      </c>
      <c r="L347" s="46"/>
      <c r="M347" s="221" t="s">
        <v>19</v>
      </c>
      <c r="N347" s="222" t="s">
        <v>42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148</v>
      </c>
      <c r="AT347" s="225" t="s">
        <v>143</v>
      </c>
      <c r="AU347" s="225" t="s">
        <v>80</v>
      </c>
      <c r="AY347" s="19" t="s">
        <v>141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78</v>
      </c>
      <c r="BK347" s="226">
        <f>ROUND(I347*H347,2)</f>
        <v>0</v>
      </c>
      <c r="BL347" s="19" t="s">
        <v>148</v>
      </c>
      <c r="BM347" s="225" t="s">
        <v>1083</v>
      </c>
    </row>
    <row r="348" s="2" customFormat="1">
      <c r="A348" s="40"/>
      <c r="B348" s="41"/>
      <c r="C348" s="42"/>
      <c r="D348" s="227" t="s">
        <v>150</v>
      </c>
      <c r="E348" s="42"/>
      <c r="F348" s="228" t="s">
        <v>454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150</v>
      </c>
      <c r="AU348" s="19" t="s">
        <v>80</v>
      </c>
    </row>
    <row r="349" s="13" customFormat="1">
      <c r="A349" s="13"/>
      <c r="B349" s="232"/>
      <c r="C349" s="233"/>
      <c r="D349" s="227" t="s">
        <v>151</v>
      </c>
      <c r="E349" s="234" t="s">
        <v>19</v>
      </c>
      <c r="F349" s="235" t="s">
        <v>1084</v>
      </c>
      <c r="G349" s="233"/>
      <c r="H349" s="236">
        <v>1650.0450000000001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151</v>
      </c>
      <c r="AU349" s="242" t="s">
        <v>80</v>
      </c>
      <c r="AV349" s="13" t="s">
        <v>80</v>
      </c>
      <c r="AW349" s="13" t="s">
        <v>32</v>
      </c>
      <c r="AX349" s="13" t="s">
        <v>71</v>
      </c>
      <c r="AY349" s="242" t="s">
        <v>141</v>
      </c>
    </row>
    <row r="350" s="13" customFormat="1">
      <c r="A350" s="13"/>
      <c r="B350" s="232"/>
      <c r="C350" s="233"/>
      <c r="D350" s="227" t="s">
        <v>151</v>
      </c>
      <c r="E350" s="234" t="s">
        <v>19</v>
      </c>
      <c r="F350" s="235" t="s">
        <v>1085</v>
      </c>
      <c r="G350" s="233"/>
      <c r="H350" s="236">
        <v>415.66000000000002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151</v>
      </c>
      <c r="AU350" s="242" t="s">
        <v>80</v>
      </c>
      <c r="AV350" s="13" t="s">
        <v>80</v>
      </c>
      <c r="AW350" s="13" t="s">
        <v>32</v>
      </c>
      <c r="AX350" s="13" t="s">
        <v>71</v>
      </c>
      <c r="AY350" s="242" t="s">
        <v>141</v>
      </c>
    </row>
    <row r="351" s="13" customFormat="1">
      <c r="A351" s="13"/>
      <c r="B351" s="232"/>
      <c r="C351" s="233"/>
      <c r="D351" s="227" t="s">
        <v>151</v>
      </c>
      <c r="E351" s="234" t="s">
        <v>19</v>
      </c>
      <c r="F351" s="235" t="s">
        <v>1086</v>
      </c>
      <c r="G351" s="233"/>
      <c r="H351" s="236">
        <v>1660.675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151</v>
      </c>
      <c r="AU351" s="242" t="s">
        <v>80</v>
      </c>
      <c r="AV351" s="13" t="s">
        <v>80</v>
      </c>
      <c r="AW351" s="13" t="s">
        <v>32</v>
      </c>
      <c r="AX351" s="13" t="s">
        <v>71</v>
      </c>
      <c r="AY351" s="242" t="s">
        <v>141</v>
      </c>
    </row>
    <row r="352" s="14" customFormat="1">
      <c r="A352" s="14"/>
      <c r="B352" s="243"/>
      <c r="C352" s="244"/>
      <c r="D352" s="227" t="s">
        <v>151</v>
      </c>
      <c r="E352" s="245" t="s">
        <v>19</v>
      </c>
      <c r="F352" s="246" t="s">
        <v>155</v>
      </c>
      <c r="G352" s="244"/>
      <c r="H352" s="247">
        <v>3726.3800000000001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151</v>
      </c>
      <c r="AU352" s="253" t="s">
        <v>80</v>
      </c>
      <c r="AV352" s="14" t="s">
        <v>148</v>
      </c>
      <c r="AW352" s="14" t="s">
        <v>32</v>
      </c>
      <c r="AX352" s="14" t="s">
        <v>78</v>
      </c>
      <c r="AY352" s="253" t="s">
        <v>141</v>
      </c>
    </row>
    <row r="353" s="2" customFormat="1">
      <c r="A353" s="40"/>
      <c r="B353" s="41"/>
      <c r="C353" s="214" t="s">
        <v>1087</v>
      </c>
      <c r="D353" s="214" t="s">
        <v>143</v>
      </c>
      <c r="E353" s="215" t="s">
        <v>460</v>
      </c>
      <c r="F353" s="216" t="s">
        <v>461</v>
      </c>
      <c r="G353" s="217" t="s">
        <v>222</v>
      </c>
      <c r="H353" s="218">
        <v>83.132000000000005</v>
      </c>
      <c r="I353" s="219"/>
      <c r="J353" s="220">
        <f>ROUND(I353*H353,2)</f>
        <v>0</v>
      </c>
      <c r="K353" s="216" t="s">
        <v>147</v>
      </c>
      <c r="L353" s="46"/>
      <c r="M353" s="221" t="s">
        <v>19</v>
      </c>
      <c r="N353" s="222" t="s">
        <v>42</v>
      </c>
      <c r="O353" s="86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5" t="s">
        <v>148</v>
      </c>
      <c r="AT353" s="225" t="s">
        <v>143</v>
      </c>
      <c r="AU353" s="225" t="s">
        <v>80</v>
      </c>
      <c r="AY353" s="19" t="s">
        <v>141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9" t="s">
        <v>78</v>
      </c>
      <c r="BK353" s="226">
        <f>ROUND(I353*H353,2)</f>
        <v>0</v>
      </c>
      <c r="BL353" s="19" t="s">
        <v>148</v>
      </c>
      <c r="BM353" s="225" t="s">
        <v>1088</v>
      </c>
    </row>
    <row r="354" s="2" customFormat="1">
      <c r="A354" s="40"/>
      <c r="B354" s="41"/>
      <c r="C354" s="42"/>
      <c r="D354" s="227" t="s">
        <v>150</v>
      </c>
      <c r="E354" s="42"/>
      <c r="F354" s="228" t="s">
        <v>461</v>
      </c>
      <c r="G354" s="42"/>
      <c r="H354" s="42"/>
      <c r="I354" s="229"/>
      <c r="J354" s="42"/>
      <c r="K354" s="42"/>
      <c r="L354" s="46"/>
      <c r="M354" s="230"/>
      <c r="N354" s="231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150</v>
      </c>
      <c r="AU354" s="19" t="s">
        <v>80</v>
      </c>
    </row>
    <row r="355" s="13" customFormat="1">
      <c r="A355" s="13"/>
      <c r="B355" s="232"/>
      <c r="C355" s="233"/>
      <c r="D355" s="227" t="s">
        <v>151</v>
      </c>
      <c r="E355" s="234" t="s">
        <v>19</v>
      </c>
      <c r="F355" s="235" t="s">
        <v>1089</v>
      </c>
      <c r="G355" s="233"/>
      <c r="H355" s="236">
        <v>83.132000000000005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151</v>
      </c>
      <c r="AU355" s="242" t="s">
        <v>80</v>
      </c>
      <c r="AV355" s="13" t="s">
        <v>80</v>
      </c>
      <c r="AW355" s="13" t="s">
        <v>32</v>
      </c>
      <c r="AX355" s="13" t="s">
        <v>78</v>
      </c>
      <c r="AY355" s="242" t="s">
        <v>141</v>
      </c>
    </row>
    <row r="356" s="2" customFormat="1">
      <c r="A356" s="40"/>
      <c r="B356" s="41"/>
      <c r="C356" s="214" t="s">
        <v>1090</v>
      </c>
      <c r="D356" s="214" t="s">
        <v>143</v>
      </c>
      <c r="E356" s="215" t="s">
        <v>465</v>
      </c>
      <c r="F356" s="216" t="s">
        <v>221</v>
      </c>
      <c r="G356" s="217" t="s">
        <v>222</v>
      </c>
      <c r="H356" s="218">
        <v>330.00900000000001</v>
      </c>
      <c r="I356" s="219"/>
      <c r="J356" s="220">
        <f>ROUND(I356*H356,2)</f>
        <v>0</v>
      </c>
      <c r="K356" s="216" t="s">
        <v>147</v>
      </c>
      <c r="L356" s="46"/>
      <c r="M356" s="221" t="s">
        <v>19</v>
      </c>
      <c r="N356" s="222" t="s">
        <v>42</v>
      </c>
      <c r="O356" s="86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148</v>
      </c>
      <c r="AT356" s="225" t="s">
        <v>143</v>
      </c>
      <c r="AU356" s="225" t="s">
        <v>80</v>
      </c>
      <c r="AY356" s="19" t="s">
        <v>141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78</v>
      </c>
      <c r="BK356" s="226">
        <f>ROUND(I356*H356,2)</f>
        <v>0</v>
      </c>
      <c r="BL356" s="19" t="s">
        <v>148</v>
      </c>
      <c r="BM356" s="225" t="s">
        <v>1091</v>
      </c>
    </row>
    <row r="357" s="2" customFormat="1">
      <c r="A357" s="40"/>
      <c r="B357" s="41"/>
      <c r="C357" s="42"/>
      <c r="D357" s="227" t="s">
        <v>150</v>
      </c>
      <c r="E357" s="42"/>
      <c r="F357" s="228" t="s">
        <v>221</v>
      </c>
      <c r="G357" s="42"/>
      <c r="H357" s="42"/>
      <c r="I357" s="229"/>
      <c r="J357" s="42"/>
      <c r="K357" s="42"/>
      <c r="L357" s="46"/>
      <c r="M357" s="230"/>
      <c r="N357" s="231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150</v>
      </c>
      <c r="AU357" s="19" t="s">
        <v>80</v>
      </c>
    </row>
    <row r="358" s="13" customFormat="1">
      <c r="A358" s="13"/>
      <c r="B358" s="232"/>
      <c r="C358" s="233"/>
      <c r="D358" s="227" t="s">
        <v>151</v>
      </c>
      <c r="E358" s="234" t="s">
        <v>19</v>
      </c>
      <c r="F358" s="235" t="s">
        <v>1092</v>
      </c>
      <c r="G358" s="233"/>
      <c r="H358" s="236">
        <v>330.00900000000001</v>
      </c>
      <c r="I358" s="237"/>
      <c r="J358" s="233"/>
      <c r="K358" s="233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151</v>
      </c>
      <c r="AU358" s="242" t="s">
        <v>80</v>
      </c>
      <c r="AV358" s="13" t="s">
        <v>80</v>
      </c>
      <c r="AW358" s="13" t="s">
        <v>32</v>
      </c>
      <c r="AX358" s="13" t="s">
        <v>78</v>
      </c>
      <c r="AY358" s="242" t="s">
        <v>141</v>
      </c>
    </row>
    <row r="359" s="2" customFormat="1">
      <c r="A359" s="40"/>
      <c r="B359" s="41"/>
      <c r="C359" s="214" t="s">
        <v>1093</v>
      </c>
      <c r="D359" s="214" t="s">
        <v>143</v>
      </c>
      <c r="E359" s="215" t="s">
        <v>469</v>
      </c>
      <c r="F359" s="216" t="s">
        <v>470</v>
      </c>
      <c r="G359" s="217" t="s">
        <v>222</v>
      </c>
      <c r="H359" s="218">
        <v>66.427000000000007</v>
      </c>
      <c r="I359" s="219"/>
      <c r="J359" s="220">
        <f>ROUND(I359*H359,2)</f>
        <v>0</v>
      </c>
      <c r="K359" s="216" t="s">
        <v>147</v>
      </c>
      <c r="L359" s="46"/>
      <c r="M359" s="221" t="s">
        <v>19</v>
      </c>
      <c r="N359" s="222" t="s">
        <v>42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148</v>
      </c>
      <c r="AT359" s="225" t="s">
        <v>143</v>
      </c>
      <c r="AU359" s="225" t="s">
        <v>80</v>
      </c>
      <c r="AY359" s="19" t="s">
        <v>141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78</v>
      </c>
      <c r="BK359" s="226">
        <f>ROUND(I359*H359,2)</f>
        <v>0</v>
      </c>
      <c r="BL359" s="19" t="s">
        <v>148</v>
      </c>
      <c r="BM359" s="225" t="s">
        <v>1094</v>
      </c>
    </row>
    <row r="360" s="2" customFormat="1">
      <c r="A360" s="40"/>
      <c r="B360" s="41"/>
      <c r="C360" s="42"/>
      <c r="D360" s="227" t="s">
        <v>150</v>
      </c>
      <c r="E360" s="42"/>
      <c r="F360" s="228" t="s">
        <v>470</v>
      </c>
      <c r="G360" s="42"/>
      <c r="H360" s="42"/>
      <c r="I360" s="229"/>
      <c r="J360" s="42"/>
      <c r="K360" s="42"/>
      <c r="L360" s="46"/>
      <c r="M360" s="230"/>
      <c r="N360" s="231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150</v>
      </c>
      <c r="AU360" s="19" t="s">
        <v>80</v>
      </c>
    </row>
    <row r="361" s="13" customFormat="1">
      <c r="A361" s="13"/>
      <c r="B361" s="232"/>
      <c r="C361" s="233"/>
      <c r="D361" s="227" t="s">
        <v>151</v>
      </c>
      <c r="E361" s="234" t="s">
        <v>19</v>
      </c>
      <c r="F361" s="235" t="s">
        <v>1095</v>
      </c>
      <c r="G361" s="233"/>
      <c r="H361" s="236">
        <v>66.427000000000007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151</v>
      </c>
      <c r="AU361" s="242" t="s">
        <v>80</v>
      </c>
      <c r="AV361" s="13" t="s">
        <v>80</v>
      </c>
      <c r="AW361" s="13" t="s">
        <v>32</v>
      </c>
      <c r="AX361" s="13" t="s">
        <v>78</v>
      </c>
      <c r="AY361" s="242" t="s">
        <v>141</v>
      </c>
    </row>
    <row r="362" s="12" customFormat="1" ht="22.8" customHeight="1">
      <c r="A362" s="12"/>
      <c r="B362" s="198"/>
      <c r="C362" s="199"/>
      <c r="D362" s="200" t="s">
        <v>70</v>
      </c>
      <c r="E362" s="212" t="s">
        <v>473</v>
      </c>
      <c r="F362" s="212" t="s">
        <v>474</v>
      </c>
      <c r="G362" s="199"/>
      <c r="H362" s="199"/>
      <c r="I362" s="202"/>
      <c r="J362" s="213">
        <f>BK362</f>
        <v>0</v>
      </c>
      <c r="K362" s="199"/>
      <c r="L362" s="204"/>
      <c r="M362" s="205"/>
      <c r="N362" s="206"/>
      <c r="O362" s="206"/>
      <c r="P362" s="207">
        <f>SUM(P363:P364)</f>
        <v>0</v>
      </c>
      <c r="Q362" s="206"/>
      <c r="R362" s="207">
        <f>SUM(R363:R364)</f>
        <v>0</v>
      </c>
      <c r="S362" s="206"/>
      <c r="T362" s="208">
        <f>SUM(T363:T364)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9" t="s">
        <v>78</v>
      </c>
      <c r="AT362" s="210" t="s">
        <v>70</v>
      </c>
      <c r="AU362" s="210" t="s">
        <v>78</v>
      </c>
      <c r="AY362" s="209" t="s">
        <v>141</v>
      </c>
      <c r="BK362" s="211">
        <f>SUM(BK363:BK364)</f>
        <v>0</v>
      </c>
    </row>
    <row r="363" s="2" customFormat="1">
      <c r="A363" s="40"/>
      <c r="B363" s="41"/>
      <c r="C363" s="214" t="s">
        <v>1096</v>
      </c>
      <c r="D363" s="214" t="s">
        <v>143</v>
      </c>
      <c r="E363" s="215" t="s">
        <v>476</v>
      </c>
      <c r="F363" s="216" t="s">
        <v>477</v>
      </c>
      <c r="G363" s="217" t="s">
        <v>222</v>
      </c>
      <c r="H363" s="218">
        <v>1586.8820000000001</v>
      </c>
      <c r="I363" s="219"/>
      <c r="J363" s="220">
        <f>ROUND(I363*H363,2)</f>
        <v>0</v>
      </c>
      <c r="K363" s="216" t="s">
        <v>147</v>
      </c>
      <c r="L363" s="46"/>
      <c r="M363" s="221" t="s">
        <v>19</v>
      </c>
      <c r="N363" s="222" t="s">
        <v>42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148</v>
      </c>
      <c r="AT363" s="225" t="s">
        <v>143</v>
      </c>
      <c r="AU363" s="225" t="s">
        <v>80</v>
      </c>
      <c r="AY363" s="19" t="s">
        <v>141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78</v>
      </c>
      <c r="BK363" s="226">
        <f>ROUND(I363*H363,2)</f>
        <v>0</v>
      </c>
      <c r="BL363" s="19" t="s">
        <v>148</v>
      </c>
      <c r="BM363" s="225" t="s">
        <v>1097</v>
      </c>
    </row>
    <row r="364" s="2" customFormat="1">
      <c r="A364" s="40"/>
      <c r="B364" s="41"/>
      <c r="C364" s="42"/>
      <c r="D364" s="227" t="s">
        <v>150</v>
      </c>
      <c r="E364" s="42"/>
      <c r="F364" s="228" t="s">
        <v>477</v>
      </c>
      <c r="G364" s="42"/>
      <c r="H364" s="42"/>
      <c r="I364" s="229"/>
      <c r="J364" s="42"/>
      <c r="K364" s="42"/>
      <c r="L364" s="46"/>
      <c r="M364" s="286"/>
      <c r="N364" s="287"/>
      <c r="O364" s="288"/>
      <c r="P364" s="288"/>
      <c r="Q364" s="288"/>
      <c r="R364" s="288"/>
      <c r="S364" s="288"/>
      <c r="T364" s="289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150</v>
      </c>
      <c r="AU364" s="19" t="s">
        <v>80</v>
      </c>
    </row>
    <row r="365" s="2" customFormat="1" ht="6.96" customHeight="1">
      <c r="A365" s="40"/>
      <c r="B365" s="61"/>
      <c r="C365" s="62"/>
      <c r="D365" s="62"/>
      <c r="E365" s="62"/>
      <c r="F365" s="62"/>
      <c r="G365" s="62"/>
      <c r="H365" s="62"/>
      <c r="I365" s="62"/>
      <c r="J365" s="62"/>
      <c r="K365" s="62"/>
      <c r="L365" s="46"/>
      <c r="M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</row>
  </sheetData>
  <sheetProtection sheet="1" autoFilter="0" formatColumns="0" formatRows="0" objects="1" scenarios="1" spinCount="100000" saltValue="tUQ9OM+S2zNDwK8y0oPMvC7ME2DFCosgTcT+AaXG221jHgePPLGfP9vn+nQXhBRZpj2uvb6nZowsKW72ecXqxQ==" hashValue="5JTqKMdVIUSnTu5P+RBJXRA2XO6rHWyWFTvAol5XLIzEhfGW5Sjcu2KYSL4BW7RBu/aJkHleiHRA536rq+WXdw==" algorithmName="SHA-512" password="CC35"/>
  <autoFilter ref="C92:K3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Břeclav - ulice Bratislavská, cyklostezka, podélné stání a autobusový záliv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1098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1098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23. 6. 2021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27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34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ROUND((SUM(BE91:BE176)),  2)</f>
        <v>0</v>
      </c>
      <c r="G35" s="40"/>
      <c r="H35" s="40"/>
      <c r="I35" s="159">
        <v>0.20999999999999999</v>
      </c>
      <c r="J35" s="158">
        <f>ROUND(((SUM(BE91:BE176))*I35),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ROUND((SUM(BF91:BF176)),  2)</f>
        <v>0</v>
      </c>
      <c r="G36" s="40"/>
      <c r="H36" s="40"/>
      <c r="I36" s="159">
        <v>0.14999999999999999</v>
      </c>
      <c r="J36" s="158">
        <f>ROUND(((SUM(BF91:BF176))*I36),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ROUND((SUM(BG91:BG176)),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ROUND((SUM(BH91:BH176)),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ROUND((SUM(BI91:BI176)),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Břeclav - ulice Bratislavská, cyklostezka, podélné stání a autobusový záliv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1098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106 - Společný prostor pro chodce a cyklisty - neuznatelné náklady Parcela 3290/34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34" t="s">
        <v>23</v>
      </c>
      <c r="J56" s="74" t="str">
        <f>IF(J14="","",J14)</f>
        <v>23. 6. 2021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>ViaDesigne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120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121</v>
      </c>
      <c r="E66" s="184"/>
      <c r="F66" s="184"/>
      <c r="G66" s="184"/>
      <c r="H66" s="184"/>
      <c r="I66" s="184"/>
      <c r="J66" s="185">
        <f>J130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123</v>
      </c>
      <c r="E67" s="184"/>
      <c r="F67" s="184"/>
      <c r="G67" s="184"/>
      <c r="H67" s="184"/>
      <c r="I67" s="184"/>
      <c r="J67" s="185">
        <f>J140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124</v>
      </c>
      <c r="E68" s="184"/>
      <c r="F68" s="184"/>
      <c r="G68" s="184"/>
      <c r="H68" s="184"/>
      <c r="I68" s="184"/>
      <c r="J68" s="185">
        <f>J152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125</v>
      </c>
      <c r="E69" s="184"/>
      <c r="F69" s="184"/>
      <c r="G69" s="184"/>
      <c r="H69" s="184"/>
      <c r="I69" s="184"/>
      <c r="J69" s="185">
        <f>J174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Břeclav - ulice Bratislavská, cyklostezka, podélné stání a autobusový záliv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112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1098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114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106 - Společný prostor pro chodce a cyklisty - neuznatelné náklady Parcela 3290/34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Břeclav</v>
      </c>
      <c r="G85" s="42"/>
      <c r="H85" s="42"/>
      <c r="I85" s="34" t="s">
        <v>23</v>
      </c>
      <c r="J85" s="74" t="str">
        <f>IF(J14="","",J14)</f>
        <v>23. 6. 2021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 xml:space="preserve"> </v>
      </c>
      <c r="G87" s="42"/>
      <c r="H87" s="42"/>
      <c r="I87" s="34" t="s">
        <v>31</v>
      </c>
      <c r="J87" s="38" t="str">
        <f>E23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33</v>
      </c>
      <c r="J88" s="38" t="str">
        <f>E26</f>
        <v>ViaDesigne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127</v>
      </c>
      <c r="D90" s="190" t="s">
        <v>56</v>
      </c>
      <c r="E90" s="190" t="s">
        <v>52</v>
      </c>
      <c r="F90" s="190" t="s">
        <v>53</v>
      </c>
      <c r="G90" s="190" t="s">
        <v>128</v>
      </c>
      <c r="H90" s="190" t="s">
        <v>129</v>
      </c>
      <c r="I90" s="190" t="s">
        <v>130</v>
      </c>
      <c r="J90" s="190" t="s">
        <v>117</v>
      </c>
      <c r="K90" s="191" t="s">
        <v>131</v>
      </c>
      <c r="L90" s="192"/>
      <c r="M90" s="94" t="s">
        <v>19</v>
      </c>
      <c r="N90" s="95" t="s">
        <v>41</v>
      </c>
      <c r="O90" s="95" t="s">
        <v>132</v>
      </c>
      <c r="P90" s="95" t="s">
        <v>133</v>
      </c>
      <c r="Q90" s="95" t="s">
        <v>134</v>
      </c>
      <c r="R90" s="95" t="s">
        <v>135</v>
      </c>
      <c r="S90" s="95" t="s">
        <v>136</v>
      </c>
      <c r="T90" s="96" t="s">
        <v>137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138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</f>
        <v>0</v>
      </c>
      <c r="Q91" s="98"/>
      <c r="R91" s="195">
        <f>R92</f>
        <v>55.133776400000002</v>
      </c>
      <c r="S91" s="98"/>
      <c r="T91" s="196">
        <f>T92</f>
        <v>20.515499999999996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70</v>
      </c>
      <c r="AU91" s="19" t="s">
        <v>118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70</v>
      </c>
      <c r="E92" s="201" t="s">
        <v>139</v>
      </c>
      <c r="F92" s="201" t="s">
        <v>140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P93+P130+P140+P152+P174</f>
        <v>0</v>
      </c>
      <c r="Q92" s="206"/>
      <c r="R92" s="207">
        <f>R93+R130+R140+R152+R174</f>
        <v>55.133776400000002</v>
      </c>
      <c r="S92" s="206"/>
      <c r="T92" s="208">
        <f>T93+T130+T140+T152+T174</f>
        <v>20.515499999999996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78</v>
      </c>
      <c r="AT92" s="210" t="s">
        <v>70</v>
      </c>
      <c r="AU92" s="210" t="s">
        <v>71</v>
      </c>
      <c r="AY92" s="209" t="s">
        <v>141</v>
      </c>
      <c r="BK92" s="211">
        <f>BK93+BK130+BK140+BK152+BK174</f>
        <v>0</v>
      </c>
    </row>
    <row r="93" s="12" customFormat="1" ht="22.8" customHeight="1">
      <c r="A93" s="12"/>
      <c r="B93" s="198"/>
      <c r="C93" s="199"/>
      <c r="D93" s="200" t="s">
        <v>70</v>
      </c>
      <c r="E93" s="212" t="s">
        <v>78</v>
      </c>
      <c r="F93" s="212" t="s">
        <v>142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SUM(P94:P129)</f>
        <v>0</v>
      </c>
      <c r="Q93" s="206"/>
      <c r="R93" s="207">
        <f>SUM(R94:R129)</f>
        <v>0</v>
      </c>
      <c r="S93" s="206"/>
      <c r="T93" s="208">
        <f>SUM(T94:T129)</f>
        <v>20.515499999999996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78</v>
      </c>
      <c r="AT93" s="210" t="s">
        <v>70</v>
      </c>
      <c r="AU93" s="210" t="s">
        <v>78</v>
      </c>
      <c r="AY93" s="209" t="s">
        <v>141</v>
      </c>
      <c r="BK93" s="211">
        <f>SUM(BK94:BK129)</f>
        <v>0</v>
      </c>
    </row>
    <row r="94" s="2" customFormat="1">
      <c r="A94" s="40"/>
      <c r="B94" s="41"/>
      <c r="C94" s="214" t="s">
        <v>78</v>
      </c>
      <c r="D94" s="214" t="s">
        <v>143</v>
      </c>
      <c r="E94" s="215" t="s">
        <v>144</v>
      </c>
      <c r="F94" s="216" t="s">
        <v>145</v>
      </c>
      <c r="G94" s="217" t="s">
        <v>146</v>
      </c>
      <c r="H94" s="218">
        <v>36.299999999999997</v>
      </c>
      <c r="I94" s="219"/>
      <c r="J94" s="220">
        <f>ROUND(I94*H94,2)</f>
        <v>0</v>
      </c>
      <c r="K94" s="216" t="s">
        <v>147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0.255</v>
      </c>
      <c r="T94" s="224">
        <f>S94*H94</f>
        <v>9.2564999999999991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148</v>
      </c>
      <c r="AT94" s="225" t="s">
        <v>143</v>
      </c>
      <c r="AU94" s="225" t="s">
        <v>80</v>
      </c>
      <c r="AY94" s="19" t="s">
        <v>141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148</v>
      </c>
      <c r="BM94" s="225" t="s">
        <v>1099</v>
      </c>
    </row>
    <row r="95" s="2" customFormat="1">
      <c r="A95" s="40"/>
      <c r="B95" s="41"/>
      <c r="C95" s="42"/>
      <c r="D95" s="227" t="s">
        <v>150</v>
      </c>
      <c r="E95" s="42"/>
      <c r="F95" s="228" t="s">
        <v>145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150</v>
      </c>
      <c r="AU95" s="19" t="s">
        <v>80</v>
      </c>
    </row>
    <row r="96" s="13" customFormat="1">
      <c r="A96" s="13"/>
      <c r="B96" s="232"/>
      <c r="C96" s="233"/>
      <c r="D96" s="227" t="s">
        <v>151</v>
      </c>
      <c r="E96" s="234" t="s">
        <v>19</v>
      </c>
      <c r="F96" s="235" t="s">
        <v>1100</v>
      </c>
      <c r="G96" s="233"/>
      <c r="H96" s="236">
        <v>36.299999999999997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151</v>
      </c>
      <c r="AU96" s="242" t="s">
        <v>80</v>
      </c>
      <c r="AV96" s="13" t="s">
        <v>80</v>
      </c>
      <c r="AW96" s="13" t="s">
        <v>32</v>
      </c>
      <c r="AX96" s="13" t="s">
        <v>78</v>
      </c>
      <c r="AY96" s="242" t="s">
        <v>141</v>
      </c>
    </row>
    <row r="97" s="2" customFormat="1">
      <c r="A97" s="40"/>
      <c r="B97" s="41"/>
      <c r="C97" s="214" t="s">
        <v>80</v>
      </c>
      <c r="D97" s="214" t="s">
        <v>143</v>
      </c>
      <c r="E97" s="215" t="s">
        <v>559</v>
      </c>
      <c r="F97" s="216" t="s">
        <v>560</v>
      </c>
      <c r="G97" s="217" t="s">
        <v>146</v>
      </c>
      <c r="H97" s="218">
        <v>36.299999999999997</v>
      </c>
      <c r="I97" s="219"/>
      <c r="J97" s="220">
        <f>ROUND(I97*H97,2)</f>
        <v>0</v>
      </c>
      <c r="K97" s="216" t="s">
        <v>147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0.28999999999999998</v>
      </c>
      <c r="T97" s="224">
        <f>S97*H97</f>
        <v>10.526999999999999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148</v>
      </c>
      <c r="AT97" s="225" t="s">
        <v>143</v>
      </c>
      <c r="AU97" s="225" t="s">
        <v>80</v>
      </c>
      <c r="AY97" s="19" t="s">
        <v>141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78</v>
      </c>
      <c r="BK97" s="226">
        <f>ROUND(I97*H97,2)</f>
        <v>0</v>
      </c>
      <c r="BL97" s="19" t="s">
        <v>148</v>
      </c>
      <c r="BM97" s="225" t="s">
        <v>1101</v>
      </c>
    </row>
    <row r="98" s="2" customFormat="1">
      <c r="A98" s="40"/>
      <c r="B98" s="41"/>
      <c r="C98" s="42"/>
      <c r="D98" s="227" t="s">
        <v>150</v>
      </c>
      <c r="E98" s="42"/>
      <c r="F98" s="228" t="s">
        <v>560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150</v>
      </c>
      <c r="AU98" s="19" t="s">
        <v>80</v>
      </c>
    </row>
    <row r="99" s="13" customFormat="1">
      <c r="A99" s="13"/>
      <c r="B99" s="232"/>
      <c r="C99" s="233"/>
      <c r="D99" s="227" t="s">
        <v>151</v>
      </c>
      <c r="E99" s="234" t="s">
        <v>19</v>
      </c>
      <c r="F99" s="235" t="s">
        <v>1102</v>
      </c>
      <c r="G99" s="233"/>
      <c r="H99" s="236">
        <v>36.299999999999997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151</v>
      </c>
      <c r="AU99" s="242" t="s">
        <v>80</v>
      </c>
      <c r="AV99" s="13" t="s">
        <v>80</v>
      </c>
      <c r="AW99" s="13" t="s">
        <v>32</v>
      </c>
      <c r="AX99" s="13" t="s">
        <v>78</v>
      </c>
      <c r="AY99" s="242" t="s">
        <v>141</v>
      </c>
    </row>
    <row r="100" s="2" customFormat="1">
      <c r="A100" s="40"/>
      <c r="B100" s="41"/>
      <c r="C100" s="214" t="s">
        <v>162</v>
      </c>
      <c r="D100" s="214" t="s">
        <v>143</v>
      </c>
      <c r="E100" s="215" t="s">
        <v>182</v>
      </c>
      <c r="F100" s="216" t="s">
        <v>183</v>
      </c>
      <c r="G100" s="217" t="s">
        <v>176</v>
      </c>
      <c r="H100" s="218">
        <v>18.300000000000001</v>
      </c>
      <c r="I100" s="219"/>
      <c r="J100" s="220">
        <f>ROUND(I100*H100,2)</f>
        <v>0</v>
      </c>
      <c r="K100" s="216" t="s">
        <v>147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0.040000000000000001</v>
      </c>
      <c r="T100" s="224">
        <f>S100*H100</f>
        <v>0.7320000000000001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148</v>
      </c>
      <c r="AT100" s="225" t="s">
        <v>143</v>
      </c>
      <c r="AU100" s="225" t="s">
        <v>80</v>
      </c>
      <c r="AY100" s="19" t="s">
        <v>141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78</v>
      </c>
      <c r="BK100" s="226">
        <f>ROUND(I100*H100,2)</f>
        <v>0</v>
      </c>
      <c r="BL100" s="19" t="s">
        <v>148</v>
      </c>
      <c r="BM100" s="225" t="s">
        <v>1103</v>
      </c>
    </row>
    <row r="101" s="2" customFormat="1">
      <c r="A101" s="40"/>
      <c r="B101" s="41"/>
      <c r="C101" s="42"/>
      <c r="D101" s="227" t="s">
        <v>150</v>
      </c>
      <c r="E101" s="42"/>
      <c r="F101" s="228" t="s">
        <v>183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80</v>
      </c>
    </row>
    <row r="102" s="13" customFormat="1">
      <c r="A102" s="13"/>
      <c r="B102" s="232"/>
      <c r="C102" s="233"/>
      <c r="D102" s="227" t="s">
        <v>151</v>
      </c>
      <c r="E102" s="234" t="s">
        <v>19</v>
      </c>
      <c r="F102" s="235" t="s">
        <v>1104</v>
      </c>
      <c r="G102" s="233"/>
      <c r="H102" s="236">
        <v>18.300000000000001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151</v>
      </c>
      <c r="AU102" s="242" t="s">
        <v>80</v>
      </c>
      <c r="AV102" s="13" t="s">
        <v>80</v>
      </c>
      <c r="AW102" s="13" t="s">
        <v>32</v>
      </c>
      <c r="AX102" s="13" t="s">
        <v>78</v>
      </c>
      <c r="AY102" s="242" t="s">
        <v>141</v>
      </c>
    </row>
    <row r="103" s="2" customFormat="1" ht="16.5" customHeight="1">
      <c r="A103" s="40"/>
      <c r="B103" s="41"/>
      <c r="C103" s="214" t="s">
        <v>148</v>
      </c>
      <c r="D103" s="214" t="s">
        <v>143</v>
      </c>
      <c r="E103" s="215" t="s">
        <v>491</v>
      </c>
      <c r="F103" s="216" t="s">
        <v>492</v>
      </c>
      <c r="G103" s="217" t="s">
        <v>190</v>
      </c>
      <c r="H103" s="218">
        <v>14.489000000000001</v>
      </c>
      <c r="I103" s="219"/>
      <c r="J103" s="220">
        <f>ROUND(I103*H103,2)</f>
        <v>0</v>
      </c>
      <c r="K103" s="216" t="s">
        <v>147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148</v>
      </c>
      <c r="AT103" s="225" t="s">
        <v>143</v>
      </c>
      <c r="AU103" s="225" t="s">
        <v>80</v>
      </c>
      <c r="AY103" s="19" t="s">
        <v>141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78</v>
      </c>
      <c r="BK103" s="226">
        <f>ROUND(I103*H103,2)</f>
        <v>0</v>
      </c>
      <c r="BL103" s="19" t="s">
        <v>148</v>
      </c>
      <c r="BM103" s="225" t="s">
        <v>1105</v>
      </c>
    </row>
    <row r="104" s="2" customFormat="1">
      <c r="A104" s="40"/>
      <c r="B104" s="41"/>
      <c r="C104" s="42"/>
      <c r="D104" s="227" t="s">
        <v>150</v>
      </c>
      <c r="E104" s="42"/>
      <c r="F104" s="228" t="s">
        <v>492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80</v>
      </c>
    </row>
    <row r="105" s="13" customFormat="1">
      <c r="A105" s="13"/>
      <c r="B105" s="232"/>
      <c r="C105" s="233"/>
      <c r="D105" s="227" t="s">
        <v>151</v>
      </c>
      <c r="E105" s="234" t="s">
        <v>19</v>
      </c>
      <c r="F105" s="235" t="s">
        <v>1106</v>
      </c>
      <c r="G105" s="233"/>
      <c r="H105" s="236">
        <v>7.9550000000000001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151</v>
      </c>
      <c r="AU105" s="242" t="s">
        <v>80</v>
      </c>
      <c r="AV105" s="13" t="s">
        <v>80</v>
      </c>
      <c r="AW105" s="13" t="s">
        <v>32</v>
      </c>
      <c r="AX105" s="13" t="s">
        <v>71</v>
      </c>
      <c r="AY105" s="242" t="s">
        <v>141</v>
      </c>
    </row>
    <row r="106" s="13" customFormat="1">
      <c r="A106" s="13"/>
      <c r="B106" s="232"/>
      <c r="C106" s="233"/>
      <c r="D106" s="227" t="s">
        <v>151</v>
      </c>
      <c r="E106" s="234" t="s">
        <v>19</v>
      </c>
      <c r="F106" s="235" t="s">
        <v>1107</v>
      </c>
      <c r="G106" s="233"/>
      <c r="H106" s="236">
        <v>6.5339999999999998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151</v>
      </c>
      <c r="AU106" s="242" t="s">
        <v>80</v>
      </c>
      <c r="AV106" s="13" t="s">
        <v>80</v>
      </c>
      <c r="AW106" s="13" t="s">
        <v>32</v>
      </c>
      <c r="AX106" s="13" t="s">
        <v>71</v>
      </c>
      <c r="AY106" s="242" t="s">
        <v>141</v>
      </c>
    </row>
    <row r="107" s="14" customFormat="1">
      <c r="A107" s="14"/>
      <c r="B107" s="243"/>
      <c r="C107" s="244"/>
      <c r="D107" s="227" t="s">
        <v>151</v>
      </c>
      <c r="E107" s="245" t="s">
        <v>19</v>
      </c>
      <c r="F107" s="246" t="s">
        <v>155</v>
      </c>
      <c r="G107" s="244"/>
      <c r="H107" s="247">
        <v>14.489000000000001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151</v>
      </c>
      <c r="AU107" s="253" t="s">
        <v>80</v>
      </c>
      <c r="AV107" s="14" t="s">
        <v>148</v>
      </c>
      <c r="AW107" s="14" t="s">
        <v>32</v>
      </c>
      <c r="AX107" s="14" t="s">
        <v>78</v>
      </c>
      <c r="AY107" s="253" t="s">
        <v>141</v>
      </c>
    </row>
    <row r="108" s="2" customFormat="1">
      <c r="A108" s="40"/>
      <c r="B108" s="41"/>
      <c r="C108" s="214" t="s">
        <v>173</v>
      </c>
      <c r="D108" s="214" t="s">
        <v>143</v>
      </c>
      <c r="E108" s="215" t="s">
        <v>571</v>
      </c>
      <c r="F108" s="216" t="s">
        <v>572</v>
      </c>
      <c r="G108" s="217" t="s">
        <v>190</v>
      </c>
      <c r="H108" s="218">
        <v>5.266</v>
      </c>
      <c r="I108" s="219"/>
      <c r="J108" s="220">
        <f>ROUND(I108*H108,2)</f>
        <v>0</v>
      </c>
      <c r="K108" s="216" t="s">
        <v>147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148</v>
      </c>
      <c r="AT108" s="225" t="s">
        <v>143</v>
      </c>
      <c r="AU108" s="225" t="s">
        <v>80</v>
      </c>
      <c r="AY108" s="19" t="s">
        <v>141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78</v>
      </c>
      <c r="BK108" s="226">
        <f>ROUND(I108*H108,2)</f>
        <v>0</v>
      </c>
      <c r="BL108" s="19" t="s">
        <v>148</v>
      </c>
      <c r="BM108" s="225" t="s">
        <v>1108</v>
      </c>
    </row>
    <row r="109" s="2" customFormat="1">
      <c r="A109" s="40"/>
      <c r="B109" s="41"/>
      <c r="C109" s="42"/>
      <c r="D109" s="227" t="s">
        <v>150</v>
      </c>
      <c r="E109" s="42"/>
      <c r="F109" s="228" t="s">
        <v>572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80</v>
      </c>
    </row>
    <row r="110" s="13" customFormat="1">
      <c r="A110" s="13"/>
      <c r="B110" s="232"/>
      <c r="C110" s="233"/>
      <c r="D110" s="227" t="s">
        <v>151</v>
      </c>
      <c r="E110" s="234" t="s">
        <v>19</v>
      </c>
      <c r="F110" s="235" t="s">
        <v>1109</v>
      </c>
      <c r="G110" s="233"/>
      <c r="H110" s="236">
        <v>5.266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151</v>
      </c>
      <c r="AU110" s="242" t="s">
        <v>80</v>
      </c>
      <c r="AV110" s="13" t="s">
        <v>80</v>
      </c>
      <c r="AW110" s="13" t="s">
        <v>32</v>
      </c>
      <c r="AX110" s="13" t="s">
        <v>78</v>
      </c>
      <c r="AY110" s="242" t="s">
        <v>141</v>
      </c>
    </row>
    <row r="111" s="2" customFormat="1">
      <c r="A111" s="40"/>
      <c r="B111" s="41"/>
      <c r="C111" s="214" t="s">
        <v>181</v>
      </c>
      <c r="D111" s="214" t="s">
        <v>143</v>
      </c>
      <c r="E111" s="215" t="s">
        <v>207</v>
      </c>
      <c r="F111" s="216" t="s">
        <v>208</v>
      </c>
      <c r="G111" s="217" t="s">
        <v>190</v>
      </c>
      <c r="H111" s="218">
        <v>18.548999999999999</v>
      </c>
      <c r="I111" s="219"/>
      <c r="J111" s="220">
        <f>ROUND(I111*H111,2)</f>
        <v>0</v>
      </c>
      <c r="K111" s="216" t="s">
        <v>147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148</v>
      </c>
      <c r="AT111" s="225" t="s">
        <v>143</v>
      </c>
      <c r="AU111" s="225" t="s">
        <v>80</v>
      </c>
      <c r="AY111" s="19" t="s">
        <v>141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78</v>
      </c>
      <c r="BK111" s="226">
        <f>ROUND(I111*H111,2)</f>
        <v>0</v>
      </c>
      <c r="BL111" s="19" t="s">
        <v>148</v>
      </c>
      <c r="BM111" s="225" t="s">
        <v>1110</v>
      </c>
    </row>
    <row r="112" s="2" customFormat="1">
      <c r="A112" s="40"/>
      <c r="B112" s="41"/>
      <c r="C112" s="42"/>
      <c r="D112" s="227" t="s">
        <v>150</v>
      </c>
      <c r="E112" s="42"/>
      <c r="F112" s="228" t="s">
        <v>208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150</v>
      </c>
      <c r="AU112" s="19" t="s">
        <v>80</v>
      </c>
    </row>
    <row r="113" s="13" customFormat="1">
      <c r="A113" s="13"/>
      <c r="B113" s="232"/>
      <c r="C113" s="233"/>
      <c r="D113" s="227" t="s">
        <v>151</v>
      </c>
      <c r="E113" s="234" t="s">
        <v>19</v>
      </c>
      <c r="F113" s="235" t="s">
        <v>1111</v>
      </c>
      <c r="G113" s="233"/>
      <c r="H113" s="236">
        <v>14.489000000000001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151</v>
      </c>
      <c r="AU113" s="242" t="s">
        <v>80</v>
      </c>
      <c r="AV113" s="13" t="s">
        <v>80</v>
      </c>
      <c r="AW113" s="13" t="s">
        <v>32</v>
      </c>
      <c r="AX113" s="13" t="s">
        <v>71</v>
      </c>
      <c r="AY113" s="242" t="s">
        <v>141</v>
      </c>
    </row>
    <row r="114" s="13" customFormat="1">
      <c r="A114" s="13"/>
      <c r="B114" s="232"/>
      <c r="C114" s="233"/>
      <c r="D114" s="227" t="s">
        <v>151</v>
      </c>
      <c r="E114" s="234" t="s">
        <v>19</v>
      </c>
      <c r="F114" s="235" t="s">
        <v>1112</v>
      </c>
      <c r="G114" s="233"/>
      <c r="H114" s="236">
        <v>5.266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151</v>
      </c>
      <c r="AU114" s="242" t="s">
        <v>80</v>
      </c>
      <c r="AV114" s="13" t="s">
        <v>80</v>
      </c>
      <c r="AW114" s="13" t="s">
        <v>32</v>
      </c>
      <c r="AX114" s="13" t="s">
        <v>71</v>
      </c>
      <c r="AY114" s="242" t="s">
        <v>141</v>
      </c>
    </row>
    <row r="115" s="15" customFormat="1">
      <c r="A115" s="15"/>
      <c r="B115" s="254"/>
      <c r="C115" s="255"/>
      <c r="D115" s="227" t="s">
        <v>151</v>
      </c>
      <c r="E115" s="256" t="s">
        <v>19</v>
      </c>
      <c r="F115" s="257" t="s">
        <v>212</v>
      </c>
      <c r="G115" s="255"/>
      <c r="H115" s="258">
        <v>19.755000000000003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151</v>
      </c>
      <c r="AU115" s="264" t="s">
        <v>80</v>
      </c>
      <c r="AV115" s="15" t="s">
        <v>162</v>
      </c>
      <c r="AW115" s="15" t="s">
        <v>32</v>
      </c>
      <c r="AX115" s="15" t="s">
        <v>71</v>
      </c>
      <c r="AY115" s="264" t="s">
        <v>141</v>
      </c>
    </row>
    <row r="116" s="13" customFormat="1">
      <c r="A116" s="13"/>
      <c r="B116" s="232"/>
      <c r="C116" s="233"/>
      <c r="D116" s="227" t="s">
        <v>151</v>
      </c>
      <c r="E116" s="234" t="s">
        <v>19</v>
      </c>
      <c r="F116" s="235" t="s">
        <v>1113</v>
      </c>
      <c r="G116" s="233"/>
      <c r="H116" s="236">
        <v>-1.206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151</v>
      </c>
      <c r="AU116" s="242" t="s">
        <v>80</v>
      </c>
      <c r="AV116" s="13" t="s">
        <v>80</v>
      </c>
      <c r="AW116" s="13" t="s">
        <v>32</v>
      </c>
      <c r="AX116" s="13" t="s">
        <v>71</v>
      </c>
      <c r="AY116" s="242" t="s">
        <v>141</v>
      </c>
    </row>
    <row r="117" s="14" customFormat="1">
      <c r="A117" s="14"/>
      <c r="B117" s="243"/>
      <c r="C117" s="244"/>
      <c r="D117" s="227" t="s">
        <v>151</v>
      </c>
      <c r="E117" s="245" t="s">
        <v>19</v>
      </c>
      <c r="F117" s="246" t="s">
        <v>155</v>
      </c>
      <c r="G117" s="244"/>
      <c r="H117" s="247">
        <v>18.549000000000003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151</v>
      </c>
      <c r="AU117" s="253" t="s">
        <v>80</v>
      </c>
      <c r="AV117" s="14" t="s">
        <v>148</v>
      </c>
      <c r="AW117" s="14" t="s">
        <v>32</v>
      </c>
      <c r="AX117" s="14" t="s">
        <v>78</v>
      </c>
      <c r="AY117" s="253" t="s">
        <v>141</v>
      </c>
    </row>
    <row r="118" s="2" customFormat="1">
      <c r="A118" s="40"/>
      <c r="B118" s="41"/>
      <c r="C118" s="214" t="s">
        <v>187</v>
      </c>
      <c r="D118" s="214" t="s">
        <v>143</v>
      </c>
      <c r="E118" s="215" t="s">
        <v>215</v>
      </c>
      <c r="F118" s="216" t="s">
        <v>216</v>
      </c>
      <c r="G118" s="217" t="s">
        <v>190</v>
      </c>
      <c r="H118" s="218">
        <v>18.548999999999999</v>
      </c>
      <c r="I118" s="219"/>
      <c r="J118" s="220">
        <f>ROUND(I118*H118,2)</f>
        <v>0</v>
      </c>
      <c r="K118" s="216" t="s">
        <v>147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148</v>
      </c>
      <c r="AT118" s="225" t="s">
        <v>143</v>
      </c>
      <c r="AU118" s="225" t="s">
        <v>80</v>
      </c>
      <c r="AY118" s="19" t="s">
        <v>141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78</v>
      </c>
      <c r="BK118" s="226">
        <f>ROUND(I118*H118,2)</f>
        <v>0</v>
      </c>
      <c r="BL118" s="19" t="s">
        <v>148</v>
      </c>
      <c r="BM118" s="225" t="s">
        <v>1114</v>
      </c>
    </row>
    <row r="119" s="2" customFormat="1">
      <c r="A119" s="40"/>
      <c r="B119" s="41"/>
      <c r="C119" s="42"/>
      <c r="D119" s="227" t="s">
        <v>150</v>
      </c>
      <c r="E119" s="42"/>
      <c r="F119" s="228" t="s">
        <v>216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80</v>
      </c>
    </row>
    <row r="120" s="13" customFormat="1">
      <c r="A120" s="13"/>
      <c r="B120" s="232"/>
      <c r="C120" s="233"/>
      <c r="D120" s="227" t="s">
        <v>151</v>
      </c>
      <c r="E120" s="234" t="s">
        <v>19</v>
      </c>
      <c r="F120" s="235" t="s">
        <v>1115</v>
      </c>
      <c r="G120" s="233"/>
      <c r="H120" s="236">
        <v>18.548999999999999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151</v>
      </c>
      <c r="AU120" s="242" t="s">
        <v>80</v>
      </c>
      <c r="AV120" s="13" t="s">
        <v>80</v>
      </c>
      <c r="AW120" s="13" t="s">
        <v>32</v>
      </c>
      <c r="AX120" s="13" t="s">
        <v>78</v>
      </c>
      <c r="AY120" s="242" t="s">
        <v>141</v>
      </c>
    </row>
    <row r="121" s="2" customFormat="1">
      <c r="A121" s="40"/>
      <c r="B121" s="41"/>
      <c r="C121" s="214" t="s">
        <v>198</v>
      </c>
      <c r="D121" s="214" t="s">
        <v>143</v>
      </c>
      <c r="E121" s="215" t="s">
        <v>220</v>
      </c>
      <c r="F121" s="216" t="s">
        <v>221</v>
      </c>
      <c r="G121" s="217" t="s">
        <v>222</v>
      </c>
      <c r="H121" s="218">
        <v>33.387999999999998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148</v>
      </c>
      <c r="AT121" s="225" t="s">
        <v>143</v>
      </c>
      <c r="AU121" s="225" t="s">
        <v>80</v>
      </c>
      <c r="AY121" s="19" t="s">
        <v>141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78</v>
      </c>
      <c r="BK121" s="226">
        <f>ROUND(I121*H121,2)</f>
        <v>0</v>
      </c>
      <c r="BL121" s="19" t="s">
        <v>148</v>
      </c>
      <c r="BM121" s="225" t="s">
        <v>1116</v>
      </c>
    </row>
    <row r="122" s="2" customFormat="1">
      <c r="A122" s="40"/>
      <c r="B122" s="41"/>
      <c r="C122" s="42"/>
      <c r="D122" s="227" t="s">
        <v>150</v>
      </c>
      <c r="E122" s="42"/>
      <c r="F122" s="228" t="s">
        <v>221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150</v>
      </c>
      <c r="AU122" s="19" t="s">
        <v>80</v>
      </c>
    </row>
    <row r="123" s="13" customFormat="1">
      <c r="A123" s="13"/>
      <c r="B123" s="232"/>
      <c r="C123" s="233"/>
      <c r="D123" s="227" t="s">
        <v>151</v>
      </c>
      <c r="E123" s="234" t="s">
        <v>19</v>
      </c>
      <c r="F123" s="235" t="s">
        <v>1117</v>
      </c>
      <c r="G123" s="233"/>
      <c r="H123" s="236">
        <v>33.387999999999998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151</v>
      </c>
      <c r="AU123" s="242" t="s">
        <v>80</v>
      </c>
      <c r="AV123" s="13" t="s">
        <v>80</v>
      </c>
      <c r="AW123" s="13" t="s">
        <v>32</v>
      </c>
      <c r="AX123" s="13" t="s">
        <v>78</v>
      </c>
      <c r="AY123" s="242" t="s">
        <v>141</v>
      </c>
    </row>
    <row r="124" s="2" customFormat="1">
      <c r="A124" s="40"/>
      <c r="B124" s="41"/>
      <c r="C124" s="214" t="s">
        <v>206</v>
      </c>
      <c r="D124" s="214" t="s">
        <v>143</v>
      </c>
      <c r="E124" s="215" t="s">
        <v>226</v>
      </c>
      <c r="F124" s="216" t="s">
        <v>227</v>
      </c>
      <c r="G124" s="217" t="s">
        <v>190</v>
      </c>
      <c r="H124" s="218">
        <v>1.206</v>
      </c>
      <c r="I124" s="219"/>
      <c r="J124" s="220">
        <f>ROUND(I124*H124,2)</f>
        <v>0</v>
      </c>
      <c r="K124" s="216" t="s">
        <v>147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148</v>
      </c>
      <c r="AT124" s="225" t="s">
        <v>143</v>
      </c>
      <c r="AU124" s="225" t="s">
        <v>80</v>
      </c>
      <c r="AY124" s="19" t="s">
        <v>141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78</v>
      </c>
      <c r="BK124" s="226">
        <f>ROUND(I124*H124,2)</f>
        <v>0</v>
      </c>
      <c r="BL124" s="19" t="s">
        <v>148</v>
      </c>
      <c r="BM124" s="225" t="s">
        <v>1118</v>
      </c>
    </row>
    <row r="125" s="2" customFormat="1">
      <c r="A125" s="40"/>
      <c r="B125" s="41"/>
      <c r="C125" s="42"/>
      <c r="D125" s="227" t="s">
        <v>150</v>
      </c>
      <c r="E125" s="42"/>
      <c r="F125" s="228" t="s">
        <v>227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80</v>
      </c>
    </row>
    <row r="126" s="13" customFormat="1">
      <c r="A126" s="13"/>
      <c r="B126" s="232"/>
      <c r="C126" s="233"/>
      <c r="D126" s="227" t="s">
        <v>151</v>
      </c>
      <c r="E126" s="234" t="s">
        <v>19</v>
      </c>
      <c r="F126" s="235" t="s">
        <v>1119</v>
      </c>
      <c r="G126" s="233"/>
      <c r="H126" s="236">
        <v>1.206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151</v>
      </c>
      <c r="AU126" s="242" t="s">
        <v>80</v>
      </c>
      <c r="AV126" s="13" t="s">
        <v>80</v>
      </c>
      <c r="AW126" s="13" t="s">
        <v>32</v>
      </c>
      <c r="AX126" s="13" t="s">
        <v>78</v>
      </c>
      <c r="AY126" s="242" t="s">
        <v>141</v>
      </c>
    </row>
    <row r="127" s="2" customFormat="1" ht="21.75" customHeight="1">
      <c r="A127" s="40"/>
      <c r="B127" s="41"/>
      <c r="C127" s="214" t="s">
        <v>214</v>
      </c>
      <c r="D127" s="214" t="s">
        <v>143</v>
      </c>
      <c r="E127" s="215" t="s">
        <v>233</v>
      </c>
      <c r="F127" s="216" t="s">
        <v>234</v>
      </c>
      <c r="G127" s="217" t="s">
        <v>146</v>
      </c>
      <c r="H127" s="218">
        <v>58.799999999999997</v>
      </c>
      <c r="I127" s="219"/>
      <c r="J127" s="220">
        <f>ROUND(I127*H127,2)</f>
        <v>0</v>
      </c>
      <c r="K127" s="216" t="s">
        <v>147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148</v>
      </c>
      <c r="AT127" s="225" t="s">
        <v>143</v>
      </c>
      <c r="AU127" s="225" t="s">
        <v>80</v>
      </c>
      <c r="AY127" s="19" t="s">
        <v>141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148</v>
      </c>
      <c r="BM127" s="225" t="s">
        <v>1120</v>
      </c>
    </row>
    <row r="128" s="2" customFormat="1">
      <c r="A128" s="40"/>
      <c r="B128" s="41"/>
      <c r="C128" s="42"/>
      <c r="D128" s="227" t="s">
        <v>150</v>
      </c>
      <c r="E128" s="42"/>
      <c r="F128" s="228" t="s">
        <v>234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150</v>
      </c>
      <c r="AU128" s="19" t="s">
        <v>80</v>
      </c>
    </row>
    <row r="129" s="13" customFormat="1">
      <c r="A129" s="13"/>
      <c r="B129" s="232"/>
      <c r="C129" s="233"/>
      <c r="D129" s="227" t="s">
        <v>151</v>
      </c>
      <c r="E129" s="234" t="s">
        <v>19</v>
      </c>
      <c r="F129" s="235" t="s">
        <v>1121</v>
      </c>
      <c r="G129" s="233"/>
      <c r="H129" s="236">
        <v>58.799999999999997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151</v>
      </c>
      <c r="AU129" s="242" t="s">
        <v>80</v>
      </c>
      <c r="AV129" s="13" t="s">
        <v>80</v>
      </c>
      <c r="AW129" s="13" t="s">
        <v>32</v>
      </c>
      <c r="AX129" s="13" t="s">
        <v>78</v>
      </c>
      <c r="AY129" s="242" t="s">
        <v>141</v>
      </c>
    </row>
    <row r="130" s="12" customFormat="1" ht="22.8" customHeight="1">
      <c r="A130" s="12"/>
      <c r="B130" s="198"/>
      <c r="C130" s="199"/>
      <c r="D130" s="200" t="s">
        <v>70</v>
      </c>
      <c r="E130" s="212" t="s">
        <v>173</v>
      </c>
      <c r="F130" s="212" t="s">
        <v>247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SUM(P131:P139)</f>
        <v>0</v>
      </c>
      <c r="Q130" s="206"/>
      <c r="R130" s="207">
        <f>SUM(R131:R139)</f>
        <v>47.197699999999998</v>
      </c>
      <c r="S130" s="206"/>
      <c r="T130" s="208">
        <f>SUM(T131:T139)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78</v>
      </c>
      <c r="AT130" s="210" t="s">
        <v>70</v>
      </c>
      <c r="AU130" s="210" t="s">
        <v>78</v>
      </c>
      <c r="AY130" s="209" t="s">
        <v>141</v>
      </c>
      <c r="BK130" s="211">
        <f>SUM(BK131:BK139)</f>
        <v>0</v>
      </c>
    </row>
    <row r="131" s="2" customFormat="1" ht="16.5" customHeight="1">
      <c r="A131" s="40"/>
      <c r="B131" s="41"/>
      <c r="C131" s="214" t="s">
        <v>219</v>
      </c>
      <c r="D131" s="214" t="s">
        <v>143</v>
      </c>
      <c r="E131" s="215" t="s">
        <v>248</v>
      </c>
      <c r="F131" s="216" t="s">
        <v>249</v>
      </c>
      <c r="G131" s="217" t="s">
        <v>146</v>
      </c>
      <c r="H131" s="218">
        <v>55</v>
      </c>
      <c r="I131" s="219"/>
      <c r="J131" s="220">
        <f>ROUND(I131*H131,2)</f>
        <v>0</v>
      </c>
      <c r="K131" s="216" t="s">
        <v>147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0.57499999999999996</v>
      </c>
      <c r="R131" s="223">
        <f>Q131*H131</f>
        <v>31.624999999999996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148</v>
      </c>
      <c r="AT131" s="225" t="s">
        <v>143</v>
      </c>
      <c r="AU131" s="225" t="s">
        <v>80</v>
      </c>
      <c r="AY131" s="19" t="s">
        <v>141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78</v>
      </c>
      <c r="BK131" s="226">
        <f>ROUND(I131*H131,2)</f>
        <v>0</v>
      </c>
      <c r="BL131" s="19" t="s">
        <v>148</v>
      </c>
      <c r="BM131" s="225" t="s">
        <v>1122</v>
      </c>
    </row>
    <row r="132" s="2" customFormat="1">
      <c r="A132" s="40"/>
      <c r="B132" s="41"/>
      <c r="C132" s="42"/>
      <c r="D132" s="227" t="s">
        <v>150</v>
      </c>
      <c r="E132" s="42"/>
      <c r="F132" s="228" t="s">
        <v>249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150</v>
      </c>
      <c r="AU132" s="19" t="s">
        <v>80</v>
      </c>
    </row>
    <row r="133" s="13" customFormat="1">
      <c r="A133" s="13"/>
      <c r="B133" s="232"/>
      <c r="C133" s="233"/>
      <c r="D133" s="227" t="s">
        <v>151</v>
      </c>
      <c r="E133" s="234" t="s">
        <v>19</v>
      </c>
      <c r="F133" s="235" t="s">
        <v>1123</v>
      </c>
      <c r="G133" s="233"/>
      <c r="H133" s="236">
        <v>55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151</v>
      </c>
      <c r="AU133" s="242" t="s">
        <v>80</v>
      </c>
      <c r="AV133" s="13" t="s">
        <v>80</v>
      </c>
      <c r="AW133" s="13" t="s">
        <v>32</v>
      </c>
      <c r="AX133" s="13" t="s">
        <v>78</v>
      </c>
      <c r="AY133" s="242" t="s">
        <v>141</v>
      </c>
    </row>
    <row r="134" s="2" customFormat="1">
      <c r="A134" s="40"/>
      <c r="B134" s="41"/>
      <c r="C134" s="214" t="s">
        <v>225</v>
      </c>
      <c r="D134" s="214" t="s">
        <v>143</v>
      </c>
      <c r="E134" s="215" t="s">
        <v>1124</v>
      </c>
      <c r="F134" s="216" t="s">
        <v>270</v>
      </c>
      <c r="G134" s="217" t="s">
        <v>146</v>
      </c>
      <c r="H134" s="218">
        <v>55</v>
      </c>
      <c r="I134" s="219"/>
      <c r="J134" s="220">
        <f>ROUND(I134*H134,2)</f>
        <v>0</v>
      </c>
      <c r="K134" s="216" t="s">
        <v>147</v>
      </c>
      <c r="L134" s="46"/>
      <c r="M134" s="221" t="s">
        <v>19</v>
      </c>
      <c r="N134" s="222" t="s">
        <v>42</v>
      </c>
      <c r="O134" s="86"/>
      <c r="P134" s="223">
        <f>O134*H134</f>
        <v>0</v>
      </c>
      <c r="Q134" s="223">
        <v>0.10362</v>
      </c>
      <c r="R134" s="223">
        <f>Q134*H134</f>
        <v>5.6991000000000005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148</v>
      </c>
      <c r="AT134" s="225" t="s">
        <v>143</v>
      </c>
      <c r="AU134" s="225" t="s">
        <v>80</v>
      </c>
      <c r="AY134" s="19" t="s">
        <v>141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78</v>
      </c>
      <c r="BK134" s="226">
        <f>ROUND(I134*H134,2)</f>
        <v>0</v>
      </c>
      <c r="BL134" s="19" t="s">
        <v>148</v>
      </c>
      <c r="BM134" s="225" t="s">
        <v>1125</v>
      </c>
    </row>
    <row r="135" s="2" customFormat="1">
      <c r="A135" s="40"/>
      <c r="B135" s="41"/>
      <c r="C135" s="42"/>
      <c r="D135" s="227" t="s">
        <v>150</v>
      </c>
      <c r="E135" s="42"/>
      <c r="F135" s="228" t="s">
        <v>1126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150</v>
      </c>
      <c r="AU135" s="19" t="s">
        <v>80</v>
      </c>
    </row>
    <row r="136" s="13" customFormat="1">
      <c r="A136" s="13"/>
      <c r="B136" s="232"/>
      <c r="C136" s="233"/>
      <c r="D136" s="227" t="s">
        <v>151</v>
      </c>
      <c r="E136" s="234" t="s">
        <v>19</v>
      </c>
      <c r="F136" s="235" t="s">
        <v>1127</v>
      </c>
      <c r="G136" s="233"/>
      <c r="H136" s="236">
        <v>55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151</v>
      </c>
      <c r="AU136" s="242" t="s">
        <v>80</v>
      </c>
      <c r="AV136" s="13" t="s">
        <v>80</v>
      </c>
      <c r="AW136" s="13" t="s">
        <v>32</v>
      </c>
      <c r="AX136" s="13" t="s">
        <v>78</v>
      </c>
      <c r="AY136" s="242" t="s">
        <v>141</v>
      </c>
    </row>
    <row r="137" s="2" customFormat="1" ht="16.5" customHeight="1">
      <c r="A137" s="40"/>
      <c r="B137" s="41"/>
      <c r="C137" s="266" t="s">
        <v>232</v>
      </c>
      <c r="D137" s="266" t="s">
        <v>277</v>
      </c>
      <c r="E137" s="267" t="s">
        <v>278</v>
      </c>
      <c r="F137" s="268" t="s">
        <v>279</v>
      </c>
      <c r="G137" s="269" t="s">
        <v>146</v>
      </c>
      <c r="H137" s="270">
        <v>56.100000000000001</v>
      </c>
      <c r="I137" s="271"/>
      <c r="J137" s="272">
        <f>ROUND(I137*H137,2)</f>
        <v>0</v>
      </c>
      <c r="K137" s="268" t="s">
        <v>147</v>
      </c>
      <c r="L137" s="273"/>
      <c r="M137" s="274" t="s">
        <v>19</v>
      </c>
      <c r="N137" s="275" t="s">
        <v>42</v>
      </c>
      <c r="O137" s="86"/>
      <c r="P137" s="223">
        <f>O137*H137</f>
        <v>0</v>
      </c>
      <c r="Q137" s="223">
        <v>0.17599999999999999</v>
      </c>
      <c r="R137" s="223">
        <f>Q137*H137</f>
        <v>9.8735999999999997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198</v>
      </c>
      <c r="AT137" s="225" t="s">
        <v>277</v>
      </c>
      <c r="AU137" s="225" t="s">
        <v>80</v>
      </c>
      <c r="AY137" s="19" t="s">
        <v>141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78</v>
      </c>
      <c r="BK137" s="226">
        <f>ROUND(I137*H137,2)</f>
        <v>0</v>
      </c>
      <c r="BL137" s="19" t="s">
        <v>148</v>
      </c>
      <c r="BM137" s="225" t="s">
        <v>1128</v>
      </c>
    </row>
    <row r="138" s="2" customFormat="1">
      <c r="A138" s="40"/>
      <c r="B138" s="41"/>
      <c r="C138" s="42"/>
      <c r="D138" s="227" t="s">
        <v>150</v>
      </c>
      <c r="E138" s="42"/>
      <c r="F138" s="228" t="s">
        <v>279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150</v>
      </c>
      <c r="AU138" s="19" t="s">
        <v>80</v>
      </c>
    </row>
    <row r="139" s="13" customFormat="1">
      <c r="A139" s="13"/>
      <c r="B139" s="232"/>
      <c r="C139" s="233"/>
      <c r="D139" s="227" t="s">
        <v>151</v>
      </c>
      <c r="E139" s="234" t="s">
        <v>19</v>
      </c>
      <c r="F139" s="235" t="s">
        <v>1129</v>
      </c>
      <c r="G139" s="233"/>
      <c r="H139" s="236">
        <v>56.100000000000001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151</v>
      </c>
      <c r="AU139" s="242" t="s">
        <v>80</v>
      </c>
      <c r="AV139" s="13" t="s">
        <v>80</v>
      </c>
      <c r="AW139" s="13" t="s">
        <v>32</v>
      </c>
      <c r="AX139" s="13" t="s">
        <v>78</v>
      </c>
      <c r="AY139" s="242" t="s">
        <v>141</v>
      </c>
    </row>
    <row r="140" s="12" customFormat="1" ht="22.8" customHeight="1">
      <c r="A140" s="12"/>
      <c r="B140" s="198"/>
      <c r="C140" s="199"/>
      <c r="D140" s="200" t="s">
        <v>70</v>
      </c>
      <c r="E140" s="212" t="s">
        <v>206</v>
      </c>
      <c r="F140" s="212" t="s">
        <v>310</v>
      </c>
      <c r="G140" s="199"/>
      <c r="H140" s="199"/>
      <c r="I140" s="202"/>
      <c r="J140" s="213">
        <f>BK140</f>
        <v>0</v>
      </c>
      <c r="K140" s="199"/>
      <c r="L140" s="204"/>
      <c r="M140" s="205"/>
      <c r="N140" s="206"/>
      <c r="O140" s="206"/>
      <c r="P140" s="207">
        <f>SUM(P141:P151)</f>
        <v>0</v>
      </c>
      <c r="Q140" s="206"/>
      <c r="R140" s="207">
        <f>SUM(R141:R151)</f>
        <v>7.936076400000001</v>
      </c>
      <c r="S140" s="206"/>
      <c r="T140" s="208">
        <f>SUM(T141:T151)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78</v>
      </c>
      <c r="AT140" s="210" t="s">
        <v>70</v>
      </c>
      <c r="AU140" s="210" t="s">
        <v>78</v>
      </c>
      <c r="AY140" s="209" t="s">
        <v>141</v>
      </c>
      <c r="BK140" s="211">
        <f>SUM(BK141:BK151)</f>
        <v>0</v>
      </c>
    </row>
    <row r="141" s="2" customFormat="1">
      <c r="A141" s="40"/>
      <c r="B141" s="41"/>
      <c r="C141" s="214" t="s">
        <v>239</v>
      </c>
      <c r="D141" s="214" t="s">
        <v>143</v>
      </c>
      <c r="E141" s="215" t="s">
        <v>384</v>
      </c>
      <c r="F141" s="216" t="s">
        <v>385</v>
      </c>
      <c r="G141" s="217" t="s">
        <v>176</v>
      </c>
      <c r="H141" s="218">
        <v>36.799999999999997</v>
      </c>
      <c r="I141" s="219"/>
      <c r="J141" s="220">
        <f>ROUND(I141*H141,2)</f>
        <v>0</v>
      </c>
      <c r="K141" s="216" t="s">
        <v>147</v>
      </c>
      <c r="L141" s="46"/>
      <c r="M141" s="221" t="s">
        <v>19</v>
      </c>
      <c r="N141" s="222" t="s">
        <v>42</v>
      </c>
      <c r="O141" s="86"/>
      <c r="P141" s="223">
        <f>O141*H141</f>
        <v>0</v>
      </c>
      <c r="Q141" s="223">
        <v>0.1295</v>
      </c>
      <c r="R141" s="223">
        <f>Q141*H141</f>
        <v>4.7656000000000001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148</v>
      </c>
      <c r="AT141" s="225" t="s">
        <v>143</v>
      </c>
      <c r="AU141" s="225" t="s">
        <v>80</v>
      </c>
      <c r="AY141" s="19" t="s">
        <v>141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78</v>
      </c>
      <c r="BK141" s="226">
        <f>ROUND(I141*H141,2)</f>
        <v>0</v>
      </c>
      <c r="BL141" s="19" t="s">
        <v>148</v>
      </c>
      <c r="BM141" s="225" t="s">
        <v>1130</v>
      </c>
    </row>
    <row r="142" s="2" customFormat="1">
      <c r="A142" s="40"/>
      <c r="B142" s="41"/>
      <c r="C142" s="42"/>
      <c r="D142" s="227" t="s">
        <v>150</v>
      </c>
      <c r="E142" s="42"/>
      <c r="F142" s="228" t="s">
        <v>385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150</v>
      </c>
      <c r="AU142" s="19" t="s">
        <v>80</v>
      </c>
    </row>
    <row r="143" s="13" customFormat="1">
      <c r="A143" s="13"/>
      <c r="B143" s="232"/>
      <c r="C143" s="233"/>
      <c r="D143" s="227" t="s">
        <v>151</v>
      </c>
      <c r="E143" s="234" t="s">
        <v>19</v>
      </c>
      <c r="F143" s="235" t="s">
        <v>1131</v>
      </c>
      <c r="G143" s="233"/>
      <c r="H143" s="236">
        <v>36.799999999999997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151</v>
      </c>
      <c r="AU143" s="242" t="s">
        <v>80</v>
      </c>
      <c r="AV143" s="13" t="s">
        <v>80</v>
      </c>
      <c r="AW143" s="13" t="s">
        <v>32</v>
      </c>
      <c r="AX143" s="13" t="s">
        <v>78</v>
      </c>
      <c r="AY143" s="242" t="s">
        <v>141</v>
      </c>
    </row>
    <row r="144" s="2" customFormat="1" ht="16.5" customHeight="1">
      <c r="A144" s="40"/>
      <c r="B144" s="41"/>
      <c r="C144" s="266" t="s">
        <v>8</v>
      </c>
      <c r="D144" s="266" t="s">
        <v>277</v>
      </c>
      <c r="E144" s="267" t="s">
        <v>391</v>
      </c>
      <c r="F144" s="268" t="s">
        <v>392</v>
      </c>
      <c r="G144" s="269" t="s">
        <v>176</v>
      </c>
      <c r="H144" s="270">
        <v>38</v>
      </c>
      <c r="I144" s="271"/>
      <c r="J144" s="272">
        <f>ROUND(I144*H144,2)</f>
        <v>0</v>
      </c>
      <c r="K144" s="268" t="s">
        <v>147</v>
      </c>
      <c r="L144" s="273"/>
      <c r="M144" s="274" t="s">
        <v>19</v>
      </c>
      <c r="N144" s="275" t="s">
        <v>42</v>
      </c>
      <c r="O144" s="86"/>
      <c r="P144" s="223">
        <f>O144*H144</f>
        <v>0</v>
      </c>
      <c r="Q144" s="223">
        <v>0.056120000000000003</v>
      </c>
      <c r="R144" s="223">
        <f>Q144*H144</f>
        <v>2.1325600000000002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198</v>
      </c>
      <c r="AT144" s="225" t="s">
        <v>277</v>
      </c>
      <c r="AU144" s="225" t="s">
        <v>80</v>
      </c>
      <c r="AY144" s="19" t="s">
        <v>141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78</v>
      </c>
      <c r="BK144" s="226">
        <f>ROUND(I144*H144,2)</f>
        <v>0</v>
      </c>
      <c r="BL144" s="19" t="s">
        <v>148</v>
      </c>
      <c r="BM144" s="225" t="s">
        <v>1132</v>
      </c>
    </row>
    <row r="145" s="2" customFormat="1">
      <c r="A145" s="40"/>
      <c r="B145" s="41"/>
      <c r="C145" s="42"/>
      <c r="D145" s="227" t="s">
        <v>150</v>
      </c>
      <c r="E145" s="42"/>
      <c r="F145" s="228" t="s">
        <v>392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150</v>
      </c>
      <c r="AU145" s="19" t="s">
        <v>80</v>
      </c>
    </row>
    <row r="146" s="13" customFormat="1">
      <c r="A146" s="13"/>
      <c r="B146" s="232"/>
      <c r="C146" s="233"/>
      <c r="D146" s="227" t="s">
        <v>151</v>
      </c>
      <c r="E146" s="234" t="s">
        <v>19</v>
      </c>
      <c r="F146" s="235" t="s">
        <v>1133</v>
      </c>
      <c r="G146" s="233"/>
      <c r="H146" s="236">
        <v>38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151</v>
      </c>
      <c r="AU146" s="242" t="s">
        <v>80</v>
      </c>
      <c r="AV146" s="13" t="s">
        <v>80</v>
      </c>
      <c r="AW146" s="13" t="s">
        <v>32</v>
      </c>
      <c r="AX146" s="13" t="s">
        <v>78</v>
      </c>
      <c r="AY146" s="242" t="s">
        <v>141</v>
      </c>
    </row>
    <row r="147" s="2" customFormat="1" ht="16.5" customHeight="1">
      <c r="A147" s="40"/>
      <c r="B147" s="41"/>
      <c r="C147" s="214" t="s">
        <v>254</v>
      </c>
      <c r="D147" s="214" t="s">
        <v>143</v>
      </c>
      <c r="E147" s="215" t="s">
        <v>398</v>
      </c>
      <c r="F147" s="216" t="s">
        <v>399</v>
      </c>
      <c r="G147" s="217" t="s">
        <v>190</v>
      </c>
      <c r="H147" s="218">
        <v>0.46000000000000002</v>
      </c>
      <c r="I147" s="219"/>
      <c r="J147" s="220">
        <f>ROUND(I147*H147,2)</f>
        <v>0</v>
      </c>
      <c r="K147" s="216" t="s">
        <v>147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2.2563399999999998</v>
      </c>
      <c r="R147" s="223">
        <f>Q147*H147</f>
        <v>1.0379163999999999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148</v>
      </c>
      <c r="AT147" s="225" t="s">
        <v>143</v>
      </c>
      <c r="AU147" s="225" t="s">
        <v>80</v>
      </c>
      <c r="AY147" s="19" t="s">
        <v>141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78</v>
      </c>
      <c r="BK147" s="226">
        <f>ROUND(I147*H147,2)</f>
        <v>0</v>
      </c>
      <c r="BL147" s="19" t="s">
        <v>148</v>
      </c>
      <c r="BM147" s="225" t="s">
        <v>1134</v>
      </c>
    </row>
    <row r="148" s="2" customFormat="1">
      <c r="A148" s="40"/>
      <c r="B148" s="41"/>
      <c r="C148" s="42"/>
      <c r="D148" s="227" t="s">
        <v>150</v>
      </c>
      <c r="E148" s="42"/>
      <c r="F148" s="228" t="s">
        <v>399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150</v>
      </c>
      <c r="AU148" s="19" t="s">
        <v>80</v>
      </c>
    </row>
    <row r="149" s="13" customFormat="1">
      <c r="A149" s="13"/>
      <c r="B149" s="232"/>
      <c r="C149" s="233"/>
      <c r="D149" s="227" t="s">
        <v>151</v>
      </c>
      <c r="E149" s="234" t="s">
        <v>19</v>
      </c>
      <c r="F149" s="235" t="s">
        <v>1135</v>
      </c>
      <c r="G149" s="233"/>
      <c r="H149" s="236">
        <v>0.27500000000000002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151</v>
      </c>
      <c r="AU149" s="242" t="s">
        <v>80</v>
      </c>
      <c r="AV149" s="13" t="s">
        <v>80</v>
      </c>
      <c r="AW149" s="13" t="s">
        <v>32</v>
      </c>
      <c r="AX149" s="13" t="s">
        <v>71</v>
      </c>
      <c r="AY149" s="242" t="s">
        <v>141</v>
      </c>
    </row>
    <row r="150" s="13" customFormat="1">
      <c r="A150" s="13"/>
      <c r="B150" s="232"/>
      <c r="C150" s="233"/>
      <c r="D150" s="227" t="s">
        <v>151</v>
      </c>
      <c r="E150" s="234" t="s">
        <v>19</v>
      </c>
      <c r="F150" s="235" t="s">
        <v>1136</v>
      </c>
      <c r="G150" s="233"/>
      <c r="H150" s="236">
        <v>0.185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151</v>
      </c>
      <c r="AU150" s="242" t="s">
        <v>80</v>
      </c>
      <c r="AV150" s="13" t="s">
        <v>80</v>
      </c>
      <c r="AW150" s="13" t="s">
        <v>32</v>
      </c>
      <c r="AX150" s="13" t="s">
        <v>71</v>
      </c>
      <c r="AY150" s="242" t="s">
        <v>141</v>
      </c>
    </row>
    <row r="151" s="14" customFormat="1">
      <c r="A151" s="14"/>
      <c r="B151" s="243"/>
      <c r="C151" s="244"/>
      <c r="D151" s="227" t="s">
        <v>151</v>
      </c>
      <c r="E151" s="245" t="s">
        <v>19</v>
      </c>
      <c r="F151" s="246" t="s">
        <v>155</v>
      </c>
      <c r="G151" s="244"/>
      <c r="H151" s="247">
        <v>0.46000000000000002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151</v>
      </c>
      <c r="AU151" s="253" t="s">
        <v>80</v>
      </c>
      <c r="AV151" s="14" t="s">
        <v>148</v>
      </c>
      <c r="AW151" s="14" t="s">
        <v>32</v>
      </c>
      <c r="AX151" s="14" t="s">
        <v>78</v>
      </c>
      <c r="AY151" s="253" t="s">
        <v>141</v>
      </c>
    </row>
    <row r="152" s="12" customFormat="1" ht="22.8" customHeight="1">
      <c r="A152" s="12"/>
      <c r="B152" s="198"/>
      <c r="C152" s="199"/>
      <c r="D152" s="200" t="s">
        <v>70</v>
      </c>
      <c r="E152" s="212" t="s">
        <v>427</v>
      </c>
      <c r="F152" s="212" t="s">
        <v>428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SUM(P153:P173)</f>
        <v>0</v>
      </c>
      <c r="Q152" s="206"/>
      <c r="R152" s="207">
        <f>SUM(R153:R173)</f>
        <v>0</v>
      </c>
      <c r="S152" s="206"/>
      <c r="T152" s="208">
        <f>SUM(T153:T173)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78</v>
      </c>
      <c r="AT152" s="210" t="s">
        <v>70</v>
      </c>
      <c r="AU152" s="210" t="s">
        <v>78</v>
      </c>
      <c r="AY152" s="209" t="s">
        <v>141</v>
      </c>
      <c r="BK152" s="211">
        <f>SUM(BK153:BK173)</f>
        <v>0</v>
      </c>
    </row>
    <row r="153" s="2" customFormat="1" ht="21.75" customHeight="1">
      <c r="A153" s="40"/>
      <c r="B153" s="41"/>
      <c r="C153" s="214" t="s">
        <v>261</v>
      </c>
      <c r="D153" s="214" t="s">
        <v>143</v>
      </c>
      <c r="E153" s="215" t="s">
        <v>430</v>
      </c>
      <c r="F153" s="216" t="s">
        <v>431</v>
      </c>
      <c r="G153" s="217" t="s">
        <v>222</v>
      </c>
      <c r="H153" s="218">
        <v>19.245000000000001</v>
      </c>
      <c r="I153" s="219"/>
      <c r="J153" s="220">
        <f>ROUND(I153*H153,2)</f>
        <v>0</v>
      </c>
      <c r="K153" s="216" t="s">
        <v>147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148</v>
      </c>
      <c r="AT153" s="225" t="s">
        <v>143</v>
      </c>
      <c r="AU153" s="225" t="s">
        <v>80</v>
      </c>
      <c r="AY153" s="19" t="s">
        <v>141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78</v>
      </c>
      <c r="BK153" s="226">
        <f>ROUND(I153*H153,2)</f>
        <v>0</v>
      </c>
      <c r="BL153" s="19" t="s">
        <v>148</v>
      </c>
      <c r="BM153" s="225" t="s">
        <v>1137</v>
      </c>
    </row>
    <row r="154" s="2" customFormat="1">
      <c r="A154" s="40"/>
      <c r="B154" s="41"/>
      <c r="C154" s="42"/>
      <c r="D154" s="227" t="s">
        <v>150</v>
      </c>
      <c r="E154" s="42"/>
      <c r="F154" s="228" t="s">
        <v>431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150</v>
      </c>
      <c r="AU154" s="19" t="s">
        <v>80</v>
      </c>
    </row>
    <row r="155" s="16" customFormat="1">
      <c r="A155" s="16"/>
      <c r="B155" s="276"/>
      <c r="C155" s="277"/>
      <c r="D155" s="227" t="s">
        <v>151</v>
      </c>
      <c r="E155" s="278" t="s">
        <v>19</v>
      </c>
      <c r="F155" s="279" t="s">
        <v>433</v>
      </c>
      <c r="G155" s="277"/>
      <c r="H155" s="278" t="s">
        <v>19</v>
      </c>
      <c r="I155" s="280"/>
      <c r="J155" s="277"/>
      <c r="K155" s="277"/>
      <c r="L155" s="281"/>
      <c r="M155" s="282"/>
      <c r="N155" s="283"/>
      <c r="O155" s="283"/>
      <c r="P155" s="283"/>
      <c r="Q155" s="283"/>
      <c r="R155" s="283"/>
      <c r="S155" s="283"/>
      <c r="T155" s="284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85" t="s">
        <v>151</v>
      </c>
      <c r="AU155" s="285" t="s">
        <v>80</v>
      </c>
      <c r="AV155" s="16" t="s">
        <v>78</v>
      </c>
      <c r="AW155" s="16" t="s">
        <v>32</v>
      </c>
      <c r="AX155" s="16" t="s">
        <v>71</v>
      </c>
      <c r="AY155" s="285" t="s">
        <v>141</v>
      </c>
    </row>
    <row r="156" s="13" customFormat="1">
      <c r="A156" s="13"/>
      <c r="B156" s="232"/>
      <c r="C156" s="233"/>
      <c r="D156" s="227" t="s">
        <v>151</v>
      </c>
      <c r="E156" s="234" t="s">
        <v>19</v>
      </c>
      <c r="F156" s="235" t="s">
        <v>1138</v>
      </c>
      <c r="G156" s="233"/>
      <c r="H156" s="236">
        <v>3.9929999999999999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151</v>
      </c>
      <c r="AU156" s="242" t="s">
        <v>80</v>
      </c>
      <c r="AV156" s="13" t="s">
        <v>80</v>
      </c>
      <c r="AW156" s="13" t="s">
        <v>32</v>
      </c>
      <c r="AX156" s="13" t="s">
        <v>71</v>
      </c>
      <c r="AY156" s="242" t="s">
        <v>141</v>
      </c>
    </row>
    <row r="157" s="13" customFormat="1">
      <c r="A157" s="13"/>
      <c r="B157" s="232"/>
      <c r="C157" s="233"/>
      <c r="D157" s="227" t="s">
        <v>151</v>
      </c>
      <c r="E157" s="234" t="s">
        <v>19</v>
      </c>
      <c r="F157" s="235" t="s">
        <v>1139</v>
      </c>
      <c r="G157" s="233"/>
      <c r="H157" s="236">
        <v>0.73199999999999998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151</v>
      </c>
      <c r="AU157" s="242" t="s">
        <v>80</v>
      </c>
      <c r="AV157" s="13" t="s">
        <v>80</v>
      </c>
      <c r="AW157" s="13" t="s">
        <v>32</v>
      </c>
      <c r="AX157" s="13" t="s">
        <v>71</v>
      </c>
      <c r="AY157" s="242" t="s">
        <v>141</v>
      </c>
    </row>
    <row r="158" s="15" customFormat="1">
      <c r="A158" s="15"/>
      <c r="B158" s="254"/>
      <c r="C158" s="255"/>
      <c r="D158" s="227" t="s">
        <v>151</v>
      </c>
      <c r="E158" s="256" t="s">
        <v>19</v>
      </c>
      <c r="F158" s="257" t="s">
        <v>212</v>
      </c>
      <c r="G158" s="255"/>
      <c r="H158" s="258">
        <v>4.7249999999999996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151</v>
      </c>
      <c r="AU158" s="264" t="s">
        <v>80</v>
      </c>
      <c r="AV158" s="15" t="s">
        <v>162</v>
      </c>
      <c r="AW158" s="15" t="s">
        <v>32</v>
      </c>
      <c r="AX158" s="15" t="s">
        <v>71</v>
      </c>
      <c r="AY158" s="264" t="s">
        <v>141</v>
      </c>
    </row>
    <row r="159" s="16" customFormat="1">
      <c r="A159" s="16"/>
      <c r="B159" s="276"/>
      <c r="C159" s="277"/>
      <c r="D159" s="227" t="s">
        <v>151</v>
      </c>
      <c r="E159" s="278" t="s">
        <v>19</v>
      </c>
      <c r="F159" s="279" t="s">
        <v>443</v>
      </c>
      <c r="G159" s="277"/>
      <c r="H159" s="278" t="s">
        <v>19</v>
      </c>
      <c r="I159" s="280"/>
      <c r="J159" s="277"/>
      <c r="K159" s="277"/>
      <c r="L159" s="281"/>
      <c r="M159" s="282"/>
      <c r="N159" s="283"/>
      <c r="O159" s="283"/>
      <c r="P159" s="283"/>
      <c r="Q159" s="283"/>
      <c r="R159" s="283"/>
      <c r="S159" s="283"/>
      <c r="T159" s="284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85" t="s">
        <v>151</v>
      </c>
      <c r="AU159" s="285" t="s">
        <v>80</v>
      </c>
      <c r="AV159" s="16" t="s">
        <v>78</v>
      </c>
      <c r="AW159" s="16" t="s">
        <v>32</v>
      </c>
      <c r="AX159" s="16" t="s">
        <v>71</v>
      </c>
      <c r="AY159" s="285" t="s">
        <v>141</v>
      </c>
    </row>
    <row r="160" s="13" customFormat="1">
      <c r="A160" s="13"/>
      <c r="B160" s="232"/>
      <c r="C160" s="233"/>
      <c r="D160" s="227" t="s">
        <v>151</v>
      </c>
      <c r="E160" s="234" t="s">
        <v>19</v>
      </c>
      <c r="F160" s="235" t="s">
        <v>1140</v>
      </c>
      <c r="G160" s="233"/>
      <c r="H160" s="236">
        <v>14.52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151</v>
      </c>
      <c r="AU160" s="242" t="s">
        <v>80</v>
      </c>
      <c r="AV160" s="13" t="s">
        <v>80</v>
      </c>
      <c r="AW160" s="13" t="s">
        <v>32</v>
      </c>
      <c r="AX160" s="13" t="s">
        <v>71</v>
      </c>
      <c r="AY160" s="242" t="s">
        <v>141</v>
      </c>
    </row>
    <row r="161" s="15" customFormat="1">
      <c r="A161" s="15"/>
      <c r="B161" s="254"/>
      <c r="C161" s="255"/>
      <c r="D161" s="227" t="s">
        <v>151</v>
      </c>
      <c r="E161" s="256" t="s">
        <v>19</v>
      </c>
      <c r="F161" s="257" t="s">
        <v>212</v>
      </c>
      <c r="G161" s="255"/>
      <c r="H161" s="258">
        <v>14.52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151</v>
      </c>
      <c r="AU161" s="264" t="s">
        <v>80</v>
      </c>
      <c r="AV161" s="15" t="s">
        <v>162</v>
      </c>
      <c r="AW161" s="15" t="s">
        <v>32</v>
      </c>
      <c r="AX161" s="15" t="s">
        <v>71</v>
      </c>
      <c r="AY161" s="264" t="s">
        <v>141</v>
      </c>
    </row>
    <row r="162" s="14" customFormat="1">
      <c r="A162" s="14"/>
      <c r="B162" s="243"/>
      <c r="C162" s="244"/>
      <c r="D162" s="227" t="s">
        <v>151</v>
      </c>
      <c r="E162" s="245" t="s">
        <v>19</v>
      </c>
      <c r="F162" s="246" t="s">
        <v>155</v>
      </c>
      <c r="G162" s="244"/>
      <c r="H162" s="247">
        <v>19.244999999999997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151</v>
      </c>
      <c r="AU162" s="253" t="s">
        <v>80</v>
      </c>
      <c r="AV162" s="14" t="s">
        <v>148</v>
      </c>
      <c r="AW162" s="14" t="s">
        <v>32</v>
      </c>
      <c r="AX162" s="14" t="s">
        <v>78</v>
      </c>
      <c r="AY162" s="253" t="s">
        <v>141</v>
      </c>
    </row>
    <row r="163" s="2" customFormat="1">
      <c r="A163" s="40"/>
      <c r="B163" s="41"/>
      <c r="C163" s="214" t="s">
        <v>268</v>
      </c>
      <c r="D163" s="214" t="s">
        <v>143</v>
      </c>
      <c r="E163" s="215" t="s">
        <v>453</v>
      </c>
      <c r="F163" s="216" t="s">
        <v>454</v>
      </c>
      <c r="G163" s="217" t="s">
        <v>222</v>
      </c>
      <c r="H163" s="218">
        <v>96.224999999999994</v>
      </c>
      <c r="I163" s="219"/>
      <c r="J163" s="220">
        <f>ROUND(I163*H163,2)</f>
        <v>0</v>
      </c>
      <c r="K163" s="216" t="s">
        <v>147</v>
      </c>
      <c r="L163" s="46"/>
      <c r="M163" s="221" t="s">
        <v>19</v>
      </c>
      <c r="N163" s="222" t="s">
        <v>42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148</v>
      </c>
      <c r="AT163" s="225" t="s">
        <v>143</v>
      </c>
      <c r="AU163" s="225" t="s">
        <v>80</v>
      </c>
      <c r="AY163" s="19" t="s">
        <v>141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78</v>
      </c>
      <c r="BK163" s="226">
        <f>ROUND(I163*H163,2)</f>
        <v>0</v>
      </c>
      <c r="BL163" s="19" t="s">
        <v>148</v>
      </c>
      <c r="BM163" s="225" t="s">
        <v>1141</v>
      </c>
    </row>
    <row r="164" s="2" customFormat="1">
      <c r="A164" s="40"/>
      <c r="B164" s="41"/>
      <c r="C164" s="42"/>
      <c r="D164" s="227" t="s">
        <v>150</v>
      </c>
      <c r="E164" s="42"/>
      <c r="F164" s="228" t="s">
        <v>454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150</v>
      </c>
      <c r="AU164" s="19" t="s">
        <v>80</v>
      </c>
    </row>
    <row r="165" s="13" customFormat="1">
      <c r="A165" s="13"/>
      <c r="B165" s="232"/>
      <c r="C165" s="233"/>
      <c r="D165" s="227" t="s">
        <v>151</v>
      </c>
      <c r="E165" s="234" t="s">
        <v>19</v>
      </c>
      <c r="F165" s="235" t="s">
        <v>1142</v>
      </c>
      <c r="G165" s="233"/>
      <c r="H165" s="236">
        <v>23.625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151</v>
      </c>
      <c r="AU165" s="242" t="s">
        <v>80</v>
      </c>
      <c r="AV165" s="13" t="s">
        <v>80</v>
      </c>
      <c r="AW165" s="13" t="s">
        <v>32</v>
      </c>
      <c r="AX165" s="13" t="s">
        <v>71</v>
      </c>
      <c r="AY165" s="242" t="s">
        <v>141</v>
      </c>
    </row>
    <row r="166" s="13" customFormat="1">
      <c r="A166" s="13"/>
      <c r="B166" s="232"/>
      <c r="C166" s="233"/>
      <c r="D166" s="227" t="s">
        <v>151</v>
      </c>
      <c r="E166" s="234" t="s">
        <v>19</v>
      </c>
      <c r="F166" s="235" t="s">
        <v>1143</v>
      </c>
      <c r="G166" s="233"/>
      <c r="H166" s="236">
        <v>72.599999999999994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151</v>
      </c>
      <c r="AU166" s="242" t="s">
        <v>80</v>
      </c>
      <c r="AV166" s="13" t="s">
        <v>80</v>
      </c>
      <c r="AW166" s="13" t="s">
        <v>32</v>
      </c>
      <c r="AX166" s="13" t="s">
        <v>71</v>
      </c>
      <c r="AY166" s="242" t="s">
        <v>141</v>
      </c>
    </row>
    <row r="167" s="14" customFormat="1">
      <c r="A167" s="14"/>
      <c r="B167" s="243"/>
      <c r="C167" s="244"/>
      <c r="D167" s="227" t="s">
        <v>151</v>
      </c>
      <c r="E167" s="245" t="s">
        <v>19</v>
      </c>
      <c r="F167" s="246" t="s">
        <v>155</v>
      </c>
      <c r="G167" s="244"/>
      <c r="H167" s="247">
        <v>96.224999999999994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151</v>
      </c>
      <c r="AU167" s="253" t="s">
        <v>80</v>
      </c>
      <c r="AV167" s="14" t="s">
        <v>148</v>
      </c>
      <c r="AW167" s="14" t="s">
        <v>32</v>
      </c>
      <c r="AX167" s="14" t="s">
        <v>78</v>
      </c>
      <c r="AY167" s="253" t="s">
        <v>141</v>
      </c>
    </row>
    <row r="168" s="2" customFormat="1">
      <c r="A168" s="40"/>
      <c r="B168" s="41"/>
      <c r="C168" s="214" t="s">
        <v>276</v>
      </c>
      <c r="D168" s="214" t="s">
        <v>143</v>
      </c>
      <c r="E168" s="215" t="s">
        <v>460</v>
      </c>
      <c r="F168" s="216" t="s">
        <v>461</v>
      </c>
      <c r="G168" s="217" t="s">
        <v>222</v>
      </c>
      <c r="H168" s="218">
        <v>4.7249999999999996</v>
      </c>
      <c r="I168" s="219"/>
      <c r="J168" s="220">
        <f>ROUND(I168*H168,2)</f>
        <v>0</v>
      </c>
      <c r="K168" s="216" t="s">
        <v>147</v>
      </c>
      <c r="L168" s="46"/>
      <c r="M168" s="221" t="s">
        <v>19</v>
      </c>
      <c r="N168" s="222" t="s">
        <v>42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148</v>
      </c>
      <c r="AT168" s="225" t="s">
        <v>143</v>
      </c>
      <c r="AU168" s="225" t="s">
        <v>80</v>
      </c>
      <c r="AY168" s="19" t="s">
        <v>141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78</v>
      </c>
      <c r="BK168" s="226">
        <f>ROUND(I168*H168,2)</f>
        <v>0</v>
      </c>
      <c r="BL168" s="19" t="s">
        <v>148</v>
      </c>
      <c r="BM168" s="225" t="s">
        <v>1144</v>
      </c>
    </row>
    <row r="169" s="2" customFormat="1">
      <c r="A169" s="40"/>
      <c r="B169" s="41"/>
      <c r="C169" s="42"/>
      <c r="D169" s="227" t="s">
        <v>150</v>
      </c>
      <c r="E169" s="42"/>
      <c r="F169" s="228" t="s">
        <v>461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150</v>
      </c>
      <c r="AU169" s="19" t="s">
        <v>80</v>
      </c>
    </row>
    <row r="170" s="13" customFormat="1">
      <c r="A170" s="13"/>
      <c r="B170" s="232"/>
      <c r="C170" s="233"/>
      <c r="D170" s="227" t="s">
        <v>151</v>
      </c>
      <c r="E170" s="234" t="s">
        <v>19</v>
      </c>
      <c r="F170" s="235" t="s">
        <v>1145</v>
      </c>
      <c r="G170" s="233"/>
      <c r="H170" s="236">
        <v>4.7249999999999996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151</v>
      </c>
      <c r="AU170" s="242" t="s">
        <v>80</v>
      </c>
      <c r="AV170" s="13" t="s">
        <v>80</v>
      </c>
      <c r="AW170" s="13" t="s">
        <v>32</v>
      </c>
      <c r="AX170" s="13" t="s">
        <v>78</v>
      </c>
      <c r="AY170" s="242" t="s">
        <v>141</v>
      </c>
    </row>
    <row r="171" s="2" customFormat="1">
      <c r="A171" s="40"/>
      <c r="B171" s="41"/>
      <c r="C171" s="214" t="s">
        <v>284</v>
      </c>
      <c r="D171" s="214" t="s">
        <v>143</v>
      </c>
      <c r="E171" s="215" t="s">
        <v>465</v>
      </c>
      <c r="F171" s="216" t="s">
        <v>221</v>
      </c>
      <c r="G171" s="217" t="s">
        <v>222</v>
      </c>
      <c r="H171" s="218">
        <v>14.52</v>
      </c>
      <c r="I171" s="219"/>
      <c r="J171" s="220">
        <f>ROUND(I171*H171,2)</f>
        <v>0</v>
      </c>
      <c r="K171" s="216" t="s">
        <v>147</v>
      </c>
      <c r="L171" s="46"/>
      <c r="M171" s="221" t="s">
        <v>19</v>
      </c>
      <c r="N171" s="222" t="s">
        <v>42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148</v>
      </c>
      <c r="AT171" s="225" t="s">
        <v>143</v>
      </c>
      <c r="AU171" s="225" t="s">
        <v>80</v>
      </c>
      <c r="AY171" s="19" t="s">
        <v>141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78</v>
      </c>
      <c r="BK171" s="226">
        <f>ROUND(I171*H171,2)</f>
        <v>0</v>
      </c>
      <c r="BL171" s="19" t="s">
        <v>148</v>
      </c>
      <c r="BM171" s="225" t="s">
        <v>1146</v>
      </c>
    </row>
    <row r="172" s="2" customFormat="1">
      <c r="A172" s="40"/>
      <c r="B172" s="41"/>
      <c r="C172" s="42"/>
      <c r="D172" s="227" t="s">
        <v>150</v>
      </c>
      <c r="E172" s="42"/>
      <c r="F172" s="228" t="s">
        <v>221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150</v>
      </c>
      <c r="AU172" s="19" t="s">
        <v>80</v>
      </c>
    </row>
    <row r="173" s="13" customFormat="1">
      <c r="A173" s="13"/>
      <c r="B173" s="232"/>
      <c r="C173" s="233"/>
      <c r="D173" s="227" t="s">
        <v>151</v>
      </c>
      <c r="E173" s="234" t="s">
        <v>19</v>
      </c>
      <c r="F173" s="235" t="s">
        <v>1147</v>
      </c>
      <c r="G173" s="233"/>
      <c r="H173" s="236">
        <v>14.52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151</v>
      </c>
      <c r="AU173" s="242" t="s">
        <v>80</v>
      </c>
      <c r="AV173" s="13" t="s">
        <v>80</v>
      </c>
      <c r="AW173" s="13" t="s">
        <v>32</v>
      </c>
      <c r="AX173" s="13" t="s">
        <v>78</v>
      </c>
      <c r="AY173" s="242" t="s">
        <v>141</v>
      </c>
    </row>
    <row r="174" s="12" customFormat="1" ht="22.8" customHeight="1">
      <c r="A174" s="12"/>
      <c r="B174" s="198"/>
      <c r="C174" s="199"/>
      <c r="D174" s="200" t="s">
        <v>70</v>
      </c>
      <c r="E174" s="212" t="s">
        <v>473</v>
      </c>
      <c r="F174" s="212" t="s">
        <v>474</v>
      </c>
      <c r="G174" s="199"/>
      <c r="H174" s="199"/>
      <c r="I174" s="202"/>
      <c r="J174" s="213">
        <f>BK174</f>
        <v>0</v>
      </c>
      <c r="K174" s="199"/>
      <c r="L174" s="204"/>
      <c r="M174" s="205"/>
      <c r="N174" s="206"/>
      <c r="O174" s="206"/>
      <c r="P174" s="207">
        <f>SUM(P175:P176)</f>
        <v>0</v>
      </c>
      <c r="Q174" s="206"/>
      <c r="R174" s="207">
        <f>SUM(R175:R176)</f>
        <v>0</v>
      </c>
      <c r="S174" s="206"/>
      <c r="T174" s="208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78</v>
      </c>
      <c r="AT174" s="210" t="s">
        <v>70</v>
      </c>
      <c r="AU174" s="210" t="s">
        <v>78</v>
      </c>
      <c r="AY174" s="209" t="s">
        <v>141</v>
      </c>
      <c r="BK174" s="211">
        <f>SUM(BK175:BK176)</f>
        <v>0</v>
      </c>
    </row>
    <row r="175" s="2" customFormat="1">
      <c r="A175" s="40"/>
      <c r="B175" s="41"/>
      <c r="C175" s="214" t="s">
        <v>7</v>
      </c>
      <c r="D175" s="214" t="s">
        <v>143</v>
      </c>
      <c r="E175" s="215" t="s">
        <v>476</v>
      </c>
      <c r="F175" s="216" t="s">
        <v>477</v>
      </c>
      <c r="G175" s="217" t="s">
        <v>222</v>
      </c>
      <c r="H175" s="218">
        <v>55.134</v>
      </c>
      <c r="I175" s="219"/>
      <c r="J175" s="220">
        <f>ROUND(I175*H175,2)</f>
        <v>0</v>
      </c>
      <c r="K175" s="216" t="s">
        <v>147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148</v>
      </c>
      <c r="AT175" s="225" t="s">
        <v>143</v>
      </c>
      <c r="AU175" s="225" t="s">
        <v>80</v>
      </c>
      <c r="AY175" s="19" t="s">
        <v>141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78</v>
      </c>
      <c r="BK175" s="226">
        <f>ROUND(I175*H175,2)</f>
        <v>0</v>
      </c>
      <c r="BL175" s="19" t="s">
        <v>148</v>
      </c>
      <c r="BM175" s="225" t="s">
        <v>1148</v>
      </c>
    </row>
    <row r="176" s="2" customFormat="1">
      <c r="A176" s="40"/>
      <c r="B176" s="41"/>
      <c r="C176" s="42"/>
      <c r="D176" s="227" t="s">
        <v>150</v>
      </c>
      <c r="E176" s="42"/>
      <c r="F176" s="228" t="s">
        <v>477</v>
      </c>
      <c r="G176" s="42"/>
      <c r="H176" s="42"/>
      <c r="I176" s="229"/>
      <c r="J176" s="42"/>
      <c r="K176" s="42"/>
      <c r="L176" s="46"/>
      <c r="M176" s="286"/>
      <c r="N176" s="287"/>
      <c r="O176" s="288"/>
      <c r="P176" s="288"/>
      <c r="Q176" s="288"/>
      <c r="R176" s="288"/>
      <c r="S176" s="288"/>
      <c r="T176" s="289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150</v>
      </c>
      <c r="AU176" s="19" t="s">
        <v>80</v>
      </c>
    </row>
    <row r="177" s="2" customFormat="1" ht="6.96" customHeight="1">
      <c r="A177" s="40"/>
      <c r="B177" s="61"/>
      <c r="C177" s="62"/>
      <c r="D177" s="62"/>
      <c r="E177" s="62"/>
      <c r="F177" s="62"/>
      <c r="G177" s="62"/>
      <c r="H177" s="62"/>
      <c r="I177" s="62"/>
      <c r="J177" s="62"/>
      <c r="K177" s="62"/>
      <c r="L177" s="46"/>
      <c r="M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</row>
  </sheetData>
  <sheetProtection sheet="1" autoFilter="0" formatColumns="0" formatRows="0" objects="1" scenarios="1" spinCount="100000" saltValue="LPPiD/A23FzJj7dJ+HD25h4xga1ij79Cy4hlX57xpMA/enoigaE+zB7+wxRo+yRTpHMDKppX3FdHi2ex6+h9xg==" hashValue="Sejb6anzgC3+doi1CffREoHGoGaGwLHmLCaITvPi6+XhNatTkeffQqBpFIwtg1M1uAqGesTRtZgkAgE04jqYmg==" algorithmName="SHA-512" password="CC35"/>
  <autoFilter ref="C90:K17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Břeclav - ulice Bratislavská, cyklostezka, podélné stání a autobusový záliv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1149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1149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23. 6. 2021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27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34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ROUND((SUM(BE88:BE107)),  2)</f>
        <v>0</v>
      </c>
      <c r="G35" s="40"/>
      <c r="H35" s="40"/>
      <c r="I35" s="159">
        <v>0.20999999999999999</v>
      </c>
      <c r="J35" s="158">
        <f>ROUND(((SUM(BE88:BE107))*I35),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ROUND((SUM(BF88:BF107)),  2)</f>
        <v>0</v>
      </c>
      <c r="G36" s="40"/>
      <c r="H36" s="40"/>
      <c r="I36" s="159">
        <v>0.14999999999999999</v>
      </c>
      <c r="J36" s="158">
        <f>ROUND(((SUM(BF88:BF107))*I36),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ROUND((SUM(BG88:BG107)),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ROUND((SUM(BH88:BH107)),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ROUND((SUM(BI88:BI107)),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Břeclav - ulice Bratislavská, cyklostezka, podélné stání a autobusový záliv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1149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VRN - Vedlejší rozpočtové náklady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34" t="s">
        <v>23</v>
      </c>
      <c r="J56" s="74" t="str">
        <f>IF(J14="","",J14)</f>
        <v>23. 6. 2021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>ViaDesigne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1150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1151</v>
      </c>
      <c r="E65" s="179"/>
      <c r="F65" s="179"/>
      <c r="G65" s="179"/>
      <c r="H65" s="179"/>
      <c r="I65" s="179"/>
      <c r="J65" s="180">
        <f>J98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1152</v>
      </c>
      <c r="E66" s="179"/>
      <c r="F66" s="179"/>
      <c r="G66" s="179"/>
      <c r="H66" s="179"/>
      <c r="I66" s="179"/>
      <c r="J66" s="180">
        <f>J105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Břeclav - ulice Bratislavská, cyklostezka, podélné stání a autobusový záliv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112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1149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114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VRN - Vedlejší rozpočtové náklady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Břeclav</v>
      </c>
      <c r="G82" s="42"/>
      <c r="H82" s="42"/>
      <c r="I82" s="34" t="s">
        <v>23</v>
      </c>
      <c r="J82" s="74" t="str">
        <f>IF(J14="","",J14)</f>
        <v>23. 6. 2021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 xml:space="preserve"> </v>
      </c>
      <c r="G84" s="42"/>
      <c r="H84" s="42"/>
      <c r="I84" s="34" t="s">
        <v>31</v>
      </c>
      <c r="J84" s="38" t="str">
        <f>E23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33</v>
      </c>
      <c r="J85" s="38" t="str">
        <f>E26</f>
        <v>ViaDesigne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127</v>
      </c>
      <c r="D87" s="190" t="s">
        <v>56</v>
      </c>
      <c r="E87" s="190" t="s">
        <v>52</v>
      </c>
      <c r="F87" s="190" t="s">
        <v>53</v>
      </c>
      <c r="G87" s="190" t="s">
        <v>128</v>
      </c>
      <c r="H87" s="190" t="s">
        <v>129</v>
      </c>
      <c r="I87" s="190" t="s">
        <v>130</v>
      </c>
      <c r="J87" s="190" t="s">
        <v>117</v>
      </c>
      <c r="K87" s="191" t="s">
        <v>131</v>
      </c>
      <c r="L87" s="192"/>
      <c r="M87" s="94" t="s">
        <v>19</v>
      </c>
      <c r="N87" s="95" t="s">
        <v>41</v>
      </c>
      <c r="O87" s="95" t="s">
        <v>132</v>
      </c>
      <c r="P87" s="95" t="s">
        <v>133</v>
      </c>
      <c r="Q87" s="95" t="s">
        <v>134</v>
      </c>
      <c r="R87" s="95" t="s">
        <v>135</v>
      </c>
      <c r="S87" s="95" t="s">
        <v>136</v>
      </c>
      <c r="T87" s="96" t="s">
        <v>137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138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P89+P98+P105</f>
        <v>0</v>
      </c>
      <c r="Q88" s="98"/>
      <c r="R88" s="195">
        <f>R89+R98+R105</f>
        <v>0</v>
      </c>
      <c r="S88" s="98"/>
      <c r="T88" s="196">
        <f>T89+T98+T105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70</v>
      </c>
      <c r="AU88" s="19" t="s">
        <v>118</v>
      </c>
      <c r="BK88" s="197">
        <f>BK89+BK98+BK105</f>
        <v>0</v>
      </c>
    </row>
    <row r="89" s="12" customFormat="1" ht="25.92" customHeight="1">
      <c r="A89" s="12"/>
      <c r="B89" s="198"/>
      <c r="C89" s="199"/>
      <c r="D89" s="200" t="s">
        <v>70</v>
      </c>
      <c r="E89" s="201" t="s">
        <v>1153</v>
      </c>
      <c r="F89" s="201" t="s">
        <v>1154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SUM(P90:P97)</f>
        <v>0</v>
      </c>
      <c r="Q89" s="206"/>
      <c r="R89" s="207">
        <f>SUM(R90:R97)</f>
        <v>0</v>
      </c>
      <c r="S89" s="206"/>
      <c r="T89" s="208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173</v>
      </c>
      <c r="AT89" s="210" t="s">
        <v>70</v>
      </c>
      <c r="AU89" s="210" t="s">
        <v>71</v>
      </c>
      <c r="AY89" s="209" t="s">
        <v>141</v>
      </c>
      <c r="BK89" s="211">
        <f>SUM(BK90:BK97)</f>
        <v>0</v>
      </c>
    </row>
    <row r="90" s="2" customFormat="1" ht="16.5" customHeight="1">
      <c r="A90" s="40"/>
      <c r="B90" s="41"/>
      <c r="C90" s="214" t="s">
        <v>78</v>
      </c>
      <c r="D90" s="214" t="s">
        <v>143</v>
      </c>
      <c r="E90" s="215" t="s">
        <v>1155</v>
      </c>
      <c r="F90" s="216" t="s">
        <v>1156</v>
      </c>
      <c r="G90" s="217" t="s">
        <v>1157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1158</v>
      </c>
      <c r="AT90" s="225" t="s">
        <v>143</v>
      </c>
      <c r="AU90" s="225" t="s">
        <v>78</v>
      </c>
      <c r="AY90" s="19" t="s">
        <v>141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78</v>
      </c>
      <c r="BK90" s="226">
        <f>ROUND(I90*H90,2)</f>
        <v>0</v>
      </c>
      <c r="BL90" s="19" t="s">
        <v>1158</v>
      </c>
      <c r="BM90" s="225" t="s">
        <v>1159</v>
      </c>
    </row>
    <row r="91" s="2" customFormat="1">
      <c r="A91" s="40"/>
      <c r="B91" s="41"/>
      <c r="C91" s="42"/>
      <c r="D91" s="227" t="s">
        <v>150</v>
      </c>
      <c r="E91" s="42"/>
      <c r="F91" s="228" t="s">
        <v>1156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150</v>
      </c>
      <c r="AU91" s="19" t="s">
        <v>78</v>
      </c>
    </row>
    <row r="92" s="2" customFormat="1" ht="16.5" customHeight="1">
      <c r="A92" s="40"/>
      <c r="B92" s="41"/>
      <c r="C92" s="214" t="s">
        <v>80</v>
      </c>
      <c r="D92" s="214" t="s">
        <v>143</v>
      </c>
      <c r="E92" s="215" t="s">
        <v>1160</v>
      </c>
      <c r="F92" s="216" t="s">
        <v>1161</v>
      </c>
      <c r="G92" s="217" t="s">
        <v>1157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1158</v>
      </c>
      <c r="AT92" s="225" t="s">
        <v>143</v>
      </c>
      <c r="AU92" s="225" t="s">
        <v>78</v>
      </c>
      <c r="AY92" s="19" t="s">
        <v>141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78</v>
      </c>
      <c r="BK92" s="226">
        <f>ROUND(I92*H92,2)</f>
        <v>0</v>
      </c>
      <c r="BL92" s="19" t="s">
        <v>1158</v>
      </c>
      <c r="BM92" s="225" t="s">
        <v>1162</v>
      </c>
    </row>
    <row r="93" s="2" customFormat="1">
      <c r="A93" s="40"/>
      <c r="B93" s="41"/>
      <c r="C93" s="42"/>
      <c r="D93" s="227" t="s">
        <v>150</v>
      </c>
      <c r="E93" s="42"/>
      <c r="F93" s="228" t="s">
        <v>1161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150</v>
      </c>
      <c r="AU93" s="19" t="s">
        <v>78</v>
      </c>
    </row>
    <row r="94" s="2" customFormat="1" ht="16.5" customHeight="1">
      <c r="A94" s="40"/>
      <c r="B94" s="41"/>
      <c r="C94" s="214" t="s">
        <v>162</v>
      </c>
      <c r="D94" s="214" t="s">
        <v>143</v>
      </c>
      <c r="E94" s="215" t="s">
        <v>1163</v>
      </c>
      <c r="F94" s="216" t="s">
        <v>1164</v>
      </c>
      <c r="G94" s="217" t="s">
        <v>1157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1158</v>
      </c>
      <c r="AT94" s="225" t="s">
        <v>143</v>
      </c>
      <c r="AU94" s="225" t="s">
        <v>78</v>
      </c>
      <c r="AY94" s="19" t="s">
        <v>141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1158</v>
      </c>
      <c r="BM94" s="225" t="s">
        <v>1165</v>
      </c>
    </row>
    <row r="95" s="2" customFormat="1">
      <c r="A95" s="40"/>
      <c r="B95" s="41"/>
      <c r="C95" s="42"/>
      <c r="D95" s="227" t="s">
        <v>150</v>
      </c>
      <c r="E95" s="42"/>
      <c r="F95" s="228" t="s">
        <v>1164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150</v>
      </c>
      <c r="AU95" s="19" t="s">
        <v>78</v>
      </c>
    </row>
    <row r="96" s="2" customFormat="1" ht="16.5" customHeight="1">
      <c r="A96" s="40"/>
      <c r="B96" s="41"/>
      <c r="C96" s="214" t="s">
        <v>148</v>
      </c>
      <c r="D96" s="214" t="s">
        <v>143</v>
      </c>
      <c r="E96" s="215" t="s">
        <v>1166</v>
      </c>
      <c r="F96" s="216" t="s">
        <v>1167</v>
      </c>
      <c r="G96" s="217" t="s">
        <v>1157</v>
      </c>
      <c r="H96" s="218">
        <v>1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1158</v>
      </c>
      <c r="AT96" s="225" t="s">
        <v>143</v>
      </c>
      <c r="AU96" s="225" t="s">
        <v>78</v>
      </c>
      <c r="AY96" s="19" t="s">
        <v>141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1158</v>
      </c>
      <c r="BM96" s="225" t="s">
        <v>1168</v>
      </c>
    </row>
    <row r="97" s="2" customFormat="1">
      <c r="A97" s="40"/>
      <c r="B97" s="41"/>
      <c r="C97" s="42"/>
      <c r="D97" s="227" t="s">
        <v>150</v>
      </c>
      <c r="E97" s="42"/>
      <c r="F97" s="228" t="s">
        <v>1167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78</v>
      </c>
    </row>
    <row r="98" s="12" customFormat="1" ht="25.92" customHeight="1">
      <c r="A98" s="12"/>
      <c r="B98" s="198"/>
      <c r="C98" s="199"/>
      <c r="D98" s="200" t="s">
        <v>70</v>
      </c>
      <c r="E98" s="201" t="s">
        <v>1169</v>
      </c>
      <c r="F98" s="201" t="s">
        <v>1170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SUM(P99:P104)</f>
        <v>0</v>
      </c>
      <c r="Q98" s="206"/>
      <c r="R98" s="207">
        <f>SUM(R99:R104)</f>
        <v>0</v>
      </c>
      <c r="S98" s="206"/>
      <c r="T98" s="208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173</v>
      </c>
      <c r="AT98" s="210" t="s">
        <v>70</v>
      </c>
      <c r="AU98" s="210" t="s">
        <v>71</v>
      </c>
      <c r="AY98" s="209" t="s">
        <v>141</v>
      </c>
      <c r="BK98" s="211">
        <f>SUM(BK99:BK104)</f>
        <v>0</v>
      </c>
    </row>
    <row r="99" s="2" customFormat="1" ht="16.5" customHeight="1">
      <c r="A99" s="40"/>
      <c r="B99" s="41"/>
      <c r="C99" s="214" t="s">
        <v>173</v>
      </c>
      <c r="D99" s="214" t="s">
        <v>143</v>
      </c>
      <c r="E99" s="215" t="s">
        <v>1171</v>
      </c>
      <c r="F99" s="216" t="s">
        <v>1172</v>
      </c>
      <c r="G99" s="217" t="s">
        <v>1157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1158</v>
      </c>
      <c r="AT99" s="225" t="s">
        <v>143</v>
      </c>
      <c r="AU99" s="225" t="s">
        <v>78</v>
      </c>
      <c r="AY99" s="19" t="s">
        <v>141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78</v>
      </c>
      <c r="BK99" s="226">
        <f>ROUND(I99*H99,2)</f>
        <v>0</v>
      </c>
      <c r="BL99" s="19" t="s">
        <v>1158</v>
      </c>
      <c r="BM99" s="225" t="s">
        <v>1173</v>
      </c>
    </row>
    <row r="100" s="2" customFormat="1">
      <c r="A100" s="40"/>
      <c r="B100" s="41"/>
      <c r="C100" s="42"/>
      <c r="D100" s="227" t="s">
        <v>150</v>
      </c>
      <c r="E100" s="42"/>
      <c r="F100" s="228" t="s">
        <v>1172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78</v>
      </c>
    </row>
    <row r="101" s="2" customFormat="1" ht="16.5" customHeight="1">
      <c r="A101" s="40"/>
      <c r="B101" s="41"/>
      <c r="C101" s="214" t="s">
        <v>181</v>
      </c>
      <c r="D101" s="214" t="s">
        <v>143</v>
      </c>
      <c r="E101" s="215" t="s">
        <v>1174</v>
      </c>
      <c r="F101" s="216" t="s">
        <v>1175</v>
      </c>
      <c r="G101" s="217" t="s">
        <v>1157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1158</v>
      </c>
      <c r="AT101" s="225" t="s">
        <v>143</v>
      </c>
      <c r="AU101" s="225" t="s">
        <v>78</v>
      </c>
      <c r="AY101" s="19" t="s">
        <v>141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1158</v>
      </c>
      <c r="BM101" s="225" t="s">
        <v>1176</v>
      </c>
    </row>
    <row r="102" s="2" customFormat="1">
      <c r="A102" s="40"/>
      <c r="B102" s="41"/>
      <c r="C102" s="42"/>
      <c r="D102" s="227" t="s">
        <v>150</v>
      </c>
      <c r="E102" s="42"/>
      <c r="F102" s="228" t="s">
        <v>1175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150</v>
      </c>
      <c r="AU102" s="19" t="s">
        <v>78</v>
      </c>
    </row>
    <row r="103" s="2" customFormat="1" ht="16.5" customHeight="1">
      <c r="A103" s="40"/>
      <c r="B103" s="41"/>
      <c r="C103" s="214" t="s">
        <v>187</v>
      </c>
      <c r="D103" s="214" t="s">
        <v>143</v>
      </c>
      <c r="E103" s="215" t="s">
        <v>1177</v>
      </c>
      <c r="F103" s="216" t="s">
        <v>1178</v>
      </c>
      <c r="G103" s="217" t="s">
        <v>1157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1158</v>
      </c>
      <c r="AT103" s="225" t="s">
        <v>143</v>
      </c>
      <c r="AU103" s="225" t="s">
        <v>78</v>
      </c>
      <c r="AY103" s="19" t="s">
        <v>141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78</v>
      </c>
      <c r="BK103" s="226">
        <f>ROUND(I103*H103,2)</f>
        <v>0</v>
      </c>
      <c r="BL103" s="19" t="s">
        <v>1158</v>
      </c>
      <c r="BM103" s="225" t="s">
        <v>1179</v>
      </c>
    </row>
    <row r="104" s="2" customFormat="1">
      <c r="A104" s="40"/>
      <c r="B104" s="41"/>
      <c r="C104" s="42"/>
      <c r="D104" s="227" t="s">
        <v>150</v>
      </c>
      <c r="E104" s="42"/>
      <c r="F104" s="228" t="s">
        <v>1178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78</v>
      </c>
    </row>
    <row r="105" s="12" customFormat="1" ht="25.92" customHeight="1">
      <c r="A105" s="12"/>
      <c r="B105" s="198"/>
      <c r="C105" s="199"/>
      <c r="D105" s="200" t="s">
        <v>70</v>
      </c>
      <c r="E105" s="201" t="s">
        <v>1180</v>
      </c>
      <c r="F105" s="201" t="s">
        <v>1181</v>
      </c>
      <c r="G105" s="199"/>
      <c r="H105" s="199"/>
      <c r="I105" s="202"/>
      <c r="J105" s="203">
        <f>BK105</f>
        <v>0</v>
      </c>
      <c r="K105" s="199"/>
      <c r="L105" s="204"/>
      <c r="M105" s="205"/>
      <c r="N105" s="206"/>
      <c r="O105" s="206"/>
      <c r="P105" s="207">
        <f>SUM(P106:P107)</f>
        <v>0</v>
      </c>
      <c r="Q105" s="206"/>
      <c r="R105" s="207">
        <f>SUM(R106:R107)</f>
        <v>0</v>
      </c>
      <c r="S105" s="206"/>
      <c r="T105" s="208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173</v>
      </c>
      <c r="AT105" s="210" t="s">
        <v>70</v>
      </c>
      <c r="AU105" s="210" t="s">
        <v>71</v>
      </c>
      <c r="AY105" s="209" t="s">
        <v>141</v>
      </c>
      <c r="BK105" s="211">
        <f>SUM(BK106:BK107)</f>
        <v>0</v>
      </c>
    </row>
    <row r="106" s="2" customFormat="1" ht="16.5" customHeight="1">
      <c r="A106" s="40"/>
      <c r="B106" s="41"/>
      <c r="C106" s="214" t="s">
        <v>198</v>
      </c>
      <c r="D106" s="214" t="s">
        <v>143</v>
      </c>
      <c r="E106" s="215" t="s">
        <v>1182</v>
      </c>
      <c r="F106" s="216" t="s">
        <v>1183</v>
      </c>
      <c r="G106" s="217" t="s">
        <v>1157</v>
      </c>
      <c r="H106" s="218">
        <v>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1158</v>
      </c>
      <c r="AT106" s="225" t="s">
        <v>143</v>
      </c>
      <c r="AU106" s="225" t="s">
        <v>78</v>
      </c>
      <c r="AY106" s="19" t="s">
        <v>141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78</v>
      </c>
      <c r="BK106" s="226">
        <f>ROUND(I106*H106,2)</f>
        <v>0</v>
      </c>
      <c r="BL106" s="19" t="s">
        <v>1158</v>
      </c>
      <c r="BM106" s="225" t="s">
        <v>1184</v>
      </c>
    </row>
    <row r="107" s="2" customFormat="1">
      <c r="A107" s="40"/>
      <c r="B107" s="41"/>
      <c r="C107" s="42"/>
      <c r="D107" s="227" t="s">
        <v>150</v>
      </c>
      <c r="E107" s="42"/>
      <c r="F107" s="228" t="s">
        <v>1183</v>
      </c>
      <c r="G107" s="42"/>
      <c r="H107" s="42"/>
      <c r="I107" s="229"/>
      <c r="J107" s="42"/>
      <c r="K107" s="42"/>
      <c r="L107" s="46"/>
      <c r="M107" s="286"/>
      <c r="N107" s="287"/>
      <c r="O107" s="288"/>
      <c r="P107" s="288"/>
      <c r="Q107" s="288"/>
      <c r="R107" s="288"/>
      <c r="S107" s="288"/>
      <c r="T107" s="289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78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Qt/dsLve7R71jhGHEa3nm2jMyDoBQkqRZOrCguGeZLh8cxu6+OcM9DNGnf+sUKgvdgq+E2SHI4eQiRMmZv4v+Q==" hashValue="hk7uLmgQ4G6w6Wyg8AU/gtradwpeL3tS/b6zDA+QaR0z0NDvTcuIoBHT9h8mmj512g3ecH/+v7+V71mDfjbg6Q==" algorithmName="SHA-512" password="CC35"/>
  <autoFilter ref="C87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7" customFormat="1" ht="45" customHeight="1">
      <c r="B3" s="294"/>
      <c r="C3" s="295" t="s">
        <v>1185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1186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1187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1188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1189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1190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1191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1192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1193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1194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1195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77</v>
      </c>
      <c r="F18" s="301" t="s">
        <v>1196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1197</v>
      </c>
      <c r="F19" s="301" t="s">
        <v>1198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1199</v>
      </c>
      <c r="F20" s="301" t="s">
        <v>1200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1201</v>
      </c>
      <c r="F21" s="301" t="s">
        <v>1202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1203</v>
      </c>
      <c r="F22" s="301" t="s">
        <v>1204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82</v>
      </c>
      <c r="F23" s="301" t="s">
        <v>1205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1206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1207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1208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1209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1210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1211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1212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1213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1214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127</v>
      </c>
      <c r="F36" s="301"/>
      <c r="G36" s="301" t="s">
        <v>1215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1216</v>
      </c>
      <c r="F37" s="301"/>
      <c r="G37" s="301" t="s">
        <v>1217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52</v>
      </c>
      <c r="F38" s="301"/>
      <c r="G38" s="301" t="s">
        <v>1218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53</v>
      </c>
      <c r="F39" s="301"/>
      <c r="G39" s="301" t="s">
        <v>1219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128</v>
      </c>
      <c r="F40" s="301"/>
      <c r="G40" s="301" t="s">
        <v>1220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129</v>
      </c>
      <c r="F41" s="301"/>
      <c r="G41" s="301" t="s">
        <v>1221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1222</v>
      </c>
      <c r="F42" s="301"/>
      <c r="G42" s="301" t="s">
        <v>1223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1224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1225</v>
      </c>
      <c r="F44" s="301"/>
      <c r="G44" s="301" t="s">
        <v>1226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131</v>
      </c>
      <c r="F45" s="301"/>
      <c r="G45" s="301" t="s">
        <v>1227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1228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1229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1230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1231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1232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1233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1234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1235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1236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1237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1238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1239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1240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1241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1242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1243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1244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1245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1246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1247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1248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1249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1250</v>
      </c>
      <c r="D76" s="319"/>
      <c r="E76" s="319"/>
      <c r="F76" s="319" t="s">
        <v>1251</v>
      </c>
      <c r="G76" s="320"/>
      <c r="H76" s="319" t="s">
        <v>53</v>
      </c>
      <c r="I76" s="319" t="s">
        <v>56</v>
      </c>
      <c r="J76" s="319" t="s">
        <v>1252</v>
      </c>
      <c r="K76" s="318"/>
    </row>
    <row r="77" s="1" customFormat="1" ht="17.25" customHeight="1">
      <c r="B77" s="316"/>
      <c r="C77" s="321" t="s">
        <v>1253</v>
      </c>
      <c r="D77" s="321"/>
      <c r="E77" s="321"/>
      <c r="F77" s="322" t="s">
        <v>1254</v>
      </c>
      <c r="G77" s="323"/>
      <c r="H77" s="321"/>
      <c r="I77" s="321"/>
      <c r="J77" s="321" t="s">
        <v>1255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52</v>
      </c>
      <c r="D79" s="326"/>
      <c r="E79" s="326"/>
      <c r="F79" s="327" t="s">
        <v>1256</v>
      </c>
      <c r="G79" s="328"/>
      <c r="H79" s="304" t="s">
        <v>1257</v>
      </c>
      <c r="I79" s="304" t="s">
        <v>1258</v>
      </c>
      <c r="J79" s="304">
        <v>20</v>
      </c>
      <c r="K79" s="318"/>
    </row>
    <row r="80" s="1" customFormat="1" ht="15" customHeight="1">
      <c r="B80" s="316"/>
      <c r="C80" s="304" t="s">
        <v>1259</v>
      </c>
      <c r="D80" s="304"/>
      <c r="E80" s="304"/>
      <c r="F80" s="327" t="s">
        <v>1256</v>
      </c>
      <c r="G80" s="328"/>
      <c r="H80" s="304" t="s">
        <v>1260</v>
      </c>
      <c r="I80" s="304" t="s">
        <v>1258</v>
      </c>
      <c r="J80" s="304">
        <v>120</v>
      </c>
      <c r="K80" s="318"/>
    </row>
    <row r="81" s="1" customFormat="1" ht="15" customHeight="1">
      <c r="B81" s="329"/>
      <c r="C81" s="304" t="s">
        <v>1261</v>
      </c>
      <c r="D81" s="304"/>
      <c r="E81" s="304"/>
      <c r="F81" s="327" t="s">
        <v>1262</v>
      </c>
      <c r="G81" s="328"/>
      <c r="H81" s="304" t="s">
        <v>1263</v>
      </c>
      <c r="I81" s="304" t="s">
        <v>1258</v>
      </c>
      <c r="J81" s="304">
        <v>50</v>
      </c>
      <c r="K81" s="318"/>
    </row>
    <row r="82" s="1" customFormat="1" ht="15" customHeight="1">
      <c r="B82" s="329"/>
      <c r="C82" s="304" t="s">
        <v>1264</v>
      </c>
      <c r="D82" s="304"/>
      <c r="E82" s="304"/>
      <c r="F82" s="327" t="s">
        <v>1256</v>
      </c>
      <c r="G82" s="328"/>
      <c r="H82" s="304" t="s">
        <v>1265</v>
      </c>
      <c r="I82" s="304" t="s">
        <v>1266</v>
      </c>
      <c r="J82" s="304"/>
      <c r="K82" s="318"/>
    </row>
    <row r="83" s="1" customFormat="1" ht="15" customHeight="1">
      <c r="B83" s="329"/>
      <c r="C83" s="330" t="s">
        <v>1267</v>
      </c>
      <c r="D83" s="330"/>
      <c r="E83" s="330"/>
      <c r="F83" s="331" t="s">
        <v>1262</v>
      </c>
      <c r="G83" s="330"/>
      <c r="H83" s="330" t="s">
        <v>1268</v>
      </c>
      <c r="I83" s="330" t="s">
        <v>1258</v>
      </c>
      <c r="J83" s="330">
        <v>15</v>
      </c>
      <c r="K83" s="318"/>
    </row>
    <row r="84" s="1" customFormat="1" ht="15" customHeight="1">
      <c r="B84" s="329"/>
      <c r="C84" s="330" t="s">
        <v>1269</v>
      </c>
      <c r="D84" s="330"/>
      <c r="E84" s="330"/>
      <c r="F84" s="331" t="s">
        <v>1262</v>
      </c>
      <c r="G84" s="330"/>
      <c r="H84" s="330" t="s">
        <v>1270</v>
      </c>
      <c r="I84" s="330" t="s">
        <v>1258</v>
      </c>
      <c r="J84" s="330">
        <v>15</v>
      </c>
      <c r="K84" s="318"/>
    </row>
    <row r="85" s="1" customFormat="1" ht="15" customHeight="1">
      <c r="B85" s="329"/>
      <c r="C85" s="330" t="s">
        <v>1271</v>
      </c>
      <c r="D85" s="330"/>
      <c r="E85" s="330"/>
      <c r="F85" s="331" t="s">
        <v>1262</v>
      </c>
      <c r="G85" s="330"/>
      <c r="H85" s="330" t="s">
        <v>1272</v>
      </c>
      <c r="I85" s="330" t="s">
        <v>1258</v>
      </c>
      <c r="J85" s="330">
        <v>20</v>
      </c>
      <c r="K85" s="318"/>
    </row>
    <row r="86" s="1" customFormat="1" ht="15" customHeight="1">
      <c r="B86" s="329"/>
      <c r="C86" s="330" t="s">
        <v>1273</v>
      </c>
      <c r="D86" s="330"/>
      <c r="E86" s="330"/>
      <c r="F86" s="331" t="s">
        <v>1262</v>
      </c>
      <c r="G86" s="330"/>
      <c r="H86" s="330" t="s">
        <v>1274</v>
      </c>
      <c r="I86" s="330" t="s">
        <v>1258</v>
      </c>
      <c r="J86" s="330">
        <v>20</v>
      </c>
      <c r="K86" s="318"/>
    </row>
    <row r="87" s="1" customFormat="1" ht="15" customHeight="1">
      <c r="B87" s="329"/>
      <c r="C87" s="304" t="s">
        <v>1275</v>
      </c>
      <c r="D87" s="304"/>
      <c r="E87" s="304"/>
      <c r="F87" s="327" t="s">
        <v>1262</v>
      </c>
      <c r="G87" s="328"/>
      <c r="H87" s="304" t="s">
        <v>1276</v>
      </c>
      <c r="I87" s="304" t="s">
        <v>1258</v>
      </c>
      <c r="J87" s="304">
        <v>50</v>
      </c>
      <c r="K87" s="318"/>
    </row>
    <row r="88" s="1" customFormat="1" ht="15" customHeight="1">
      <c r="B88" s="329"/>
      <c r="C88" s="304" t="s">
        <v>1277</v>
      </c>
      <c r="D88" s="304"/>
      <c r="E88" s="304"/>
      <c r="F88" s="327" t="s">
        <v>1262</v>
      </c>
      <c r="G88" s="328"/>
      <c r="H88" s="304" t="s">
        <v>1278</v>
      </c>
      <c r="I88" s="304" t="s">
        <v>1258</v>
      </c>
      <c r="J88" s="304">
        <v>20</v>
      </c>
      <c r="K88" s="318"/>
    </row>
    <row r="89" s="1" customFormat="1" ht="15" customHeight="1">
      <c r="B89" s="329"/>
      <c r="C89" s="304" t="s">
        <v>1279</v>
      </c>
      <c r="D89" s="304"/>
      <c r="E89" s="304"/>
      <c r="F89" s="327" t="s">
        <v>1262</v>
      </c>
      <c r="G89" s="328"/>
      <c r="H89" s="304" t="s">
        <v>1280</v>
      </c>
      <c r="I89" s="304" t="s">
        <v>1258</v>
      </c>
      <c r="J89" s="304">
        <v>20</v>
      </c>
      <c r="K89" s="318"/>
    </row>
    <row r="90" s="1" customFormat="1" ht="15" customHeight="1">
      <c r="B90" s="329"/>
      <c r="C90" s="304" t="s">
        <v>1281</v>
      </c>
      <c r="D90" s="304"/>
      <c r="E90" s="304"/>
      <c r="F90" s="327" t="s">
        <v>1262</v>
      </c>
      <c r="G90" s="328"/>
      <c r="H90" s="304" t="s">
        <v>1282</v>
      </c>
      <c r="I90" s="304" t="s">
        <v>1258</v>
      </c>
      <c r="J90" s="304">
        <v>50</v>
      </c>
      <c r="K90" s="318"/>
    </row>
    <row r="91" s="1" customFormat="1" ht="15" customHeight="1">
      <c r="B91" s="329"/>
      <c r="C91" s="304" t="s">
        <v>1283</v>
      </c>
      <c r="D91" s="304"/>
      <c r="E91" s="304"/>
      <c r="F91" s="327" t="s">
        <v>1262</v>
      </c>
      <c r="G91" s="328"/>
      <c r="H91" s="304" t="s">
        <v>1283</v>
      </c>
      <c r="I91" s="304" t="s">
        <v>1258</v>
      </c>
      <c r="J91" s="304">
        <v>50</v>
      </c>
      <c r="K91" s="318"/>
    </row>
    <row r="92" s="1" customFormat="1" ht="15" customHeight="1">
      <c r="B92" s="329"/>
      <c r="C92" s="304" t="s">
        <v>1284</v>
      </c>
      <c r="D92" s="304"/>
      <c r="E92" s="304"/>
      <c r="F92" s="327" t="s">
        <v>1262</v>
      </c>
      <c r="G92" s="328"/>
      <c r="H92" s="304" t="s">
        <v>1285</v>
      </c>
      <c r="I92" s="304" t="s">
        <v>1258</v>
      </c>
      <c r="J92" s="304">
        <v>255</v>
      </c>
      <c r="K92" s="318"/>
    </row>
    <row r="93" s="1" customFormat="1" ht="15" customHeight="1">
      <c r="B93" s="329"/>
      <c r="C93" s="304" t="s">
        <v>1286</v>
      </c>
      <c r="D93" s="304"/>
      <c r="E93" s="304"/>
      <c r="F93" s="327" t="s">
        <v>1256</v>
      </c>
      <c r="G93" s="328"/>
      <c r="H93" s="304" t="s">
        <v>1287</v>
      </c>
      <c r="I93" s="304" t="s">
        <v>1288</v>
      </c>
      <c r="J93" s="304"/>
      <c r="K93" s="318"/>
    </row>
    <row r="94" s="1" customFormat="1" ht="15" customHeight="1">
      <c r="B94" s="329"/>
      <c r="C94" s="304" t="s">
        <v>1289</v>
      </c>
      <c r="D94" s="304"/>
      <c r="E94" s="304"/>
      <c r="F94" s="327" t="s">
        <v>1256</v>
      </c>
      <c r="G94" s="328"/>
      <c r="H94" s="304" t="s">
        <v>1290</v>
      </c>
      <c r="I94" s="304" t="s">
        <v>1291</v>
      </c>
      <c r="J94" s="304"/>
      <c r="K94" s="318"/>
    </row>
    <row r="95" s="1" customFormat="1" ht="15" customHeight="1">
      <c r="B95" s="329"/>
      <c r="C95" s="304" t="s">
        <v>1292</v>
      </c>
      <c r="D95" s="304"/>
      <c r="E95" s="304"/>
      <c r="F95" s="327" t="s">
        <v>1256</v>
      </c>
      <c r="G95" s="328"/>
      <c r="H95" s="304" t="s">
        <v>1292</v>
      </c>
      <c r="I95" s="304" t="s">
        <v>1291</v>
      </c>
      <c r="J95" s="304"/>
      <c r="K95" s="318"/>
    </row>
    <row r="96" s="1" customFormat="1" ht="15" customHeight="1">
      <c r="B96" s="329"/>
      <c r="C96" s="304" t="s">
        <v>37</v>
      </c>
      <c r="D96" s="304"/>
      <c r="E96" s="304"/>
      <c r="F96" s="327" t="s">
        <v>1256</v>
      </c>
      <c r="G96" s="328"/>
      <c r="H96" s="304" t="s">
        <v>1293</v>
      </c>
      <c r="I96" s="304" t="s">
        <v>1291</v>
      </c>
      <c r="J96" s="304"/>
      <c r="K96" s="318"/>
    </row>
    <row r="97" s="1" customFormat="1" ht="15" customHeight="1">
      <c r="B97" s="329"/>
      <c r="C97" s="304" t="s">
        <v>47</v>
      </c>
      <c r="D97" s="304"/>
      <c r="E97" s="304"/>
      <c r="F97" s="327" t="s">
        <v>1256</v>
      </c>
      <c r="G97" s="328"/>
      <c r="H97" s="304" t="s">
        <v>1294</v>
      </c>
      <c r="I97" s="304" t="s">
        <v>1291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1295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1250</v>
      </c>
      <c r="D103" s="319"/>
      <c r="E103" s="319"/>
      <c r="F103" s="319" t="s">
        <v>1251</v>
      </c>
      <c r="G103" s="320"/>
      <c r="H103" s="319" t="s">
        <v>53</v>
      </c>
      <c r="I103" s="319" t="s">
        <v>56</v>
      </c>
      <c r="J103" s="319" t="s">
        <v>1252</v>
      </c>
      <c r="K103" s="318"/>
    </row>
    <row r="104" s="1" customFormat="1" ht="17.25" customHeight="1">
      <c r="B104" s="316"/>
      <c r="C104" s="321" t="s">
        <v>1253</v>
      </c>
      <c r="D104" s="321"/>
      <c r="E104" s="321"/>
      <c r="F104" s="322" t="s">
        <v>1254</v>
      </c>
      <c r="G104" s="323"/>
      <c r="H104" s="321"/>
      <c r="I104" s="321"/>
      <c r="J104" s="321" t="s">
        <v>1255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52</v>
      </c>
      <c r="D106" s="326"/>
      <c r="E106" s="326"/>
      <c r="F106" s="327" t="s">
        <v>1256</v>
      </c>
      <c r="G106" s="304"/>
      <c r="H106" s="304" t="s">
        <v>1296</v>
      </c>
      <c r="I106" s="304" t="s">
        <v>1258</v>
      </c>
      <c r="J106" s="304">
        <v>20</v>
      </c>
      <c r="K106" s="318"/>
    </row>
    <row r="107" s="1" customFormat="1" ht="15" customHeight="1">
      <c r="B107" s="316"/>
      <c r="C107" s="304" t="s">
        <v>1259</v>
      </c>
      <c r="D107" s="304"/>
      <c r="E107" s="304"/>
      <c r="F107" s="327" t="s">
        <v>1256</v>
      </c>
      <c r="G107" s="304"/>
      <c r="H107" s="304" t="s">
        <v>1296</v>
      </c>
      <c r="I107" s="304" t="s">
        <v>1258</v>
      </c>
      <c r="J107" s="304">
        <v>120</v>
      </c>
      <c r="K107" s="318"/>
    </row>
    <row r="108" s="1" customFormat="1" ht="15" customHeight="1">
      <c r="B108" s="329"/>
      <c r="C108" s="304" t="s">
        <v>1261</v>
      </c>
      <c r="D108" s="304"/>
      <c r="E108" s="304"/>
      <c r="F108" s="327" t="s">
        <v>1262</v>
      </c>
      <c r="G108" s="304"/>
      <c r="H108" s="304" t="s">
        <v>1296</v>
      </c>
      <c r="I108" s="304" t="s">
        <v>1258</v>
      </c>
      <c r="J108" s="304">
        <v>50</v>
      </c>
      <c r="K108" s="318"/>
    </row>
    <row r="109" s="1" customFormat="1" ht="15" customHeight="1">
      <c r="B109" s="329"/>
      <c r="C109" s="304" t="s">
        <v>1264</v>
      </c>
      <c r="D109" s="304"/>
      <c r="E109" s="304"/>
      <c r="F109" s="327" t="s">
        <v>1256</v>
      </c>
      <c r="G109" s="304"/>
      <c r="H109" s="304" t="s">
        <v>1296</v>
      </c>
      <c r="I109" s="304" t="s">
        <v>1266</v>
      </c>
      <c r="J109" s="304"/>
      <c r="K109" s="318"/>
    </row>
    <row r="110" s="1" customFormat="1" ht="15" customHeight="1">
      <c r="B110" s="329"/>
      <c r="C110" s="304" t="s">
        <v>1275</v>
      </c>
      <c r="D110" s="304"/>
      <c r="E110" s="304"/>
      <c r="F110" s="327" t="s">
        <v>1262</v>
      </c>
      <c r="G110" s="304"/>
      <c r="H110" s="304" t="s">
        <v>1296</v>
      </c>
      <c r="I110" s="304" t="s">
        <v>1258</v>
      </c>
      <c r="J110" s="304">
        <v>50</v>
      </c>
      <c r="K110" s="318"/>
    </row>
    <row r="111" s="1" customFormat="1" ht="15" customHeight="1">
      <c r="B111" s="329"/>
      <c r="C111" s="304" t="s">
        <v>1283</v>
      </c>
      <c r="D111" s="304"/>
      <c r="E111" s="304"/>
      <c r="F111" s="327" t="s">
        <v>1262</v>
      </c>
      <c r="G111" s="304"/>
      <c r="H111" s="304" t="s">
        <v>1296</v>
      </c>
      <c r="I111" s="304" t="s">
        <v>1258</v>
      </c>
      <c r="J111" s="304">
        <v>50</v>
      </c>
      <c r="K111" s="318"/>
    </row>
    <row r="112" s="1" customFormat="1" ht="15" customHeight="1">
      <c r="B112" s="329"/>
      <c r="C112" s="304" t="s">
        <v>1281</v>
      </c>
      <c r="D112" s="304"/>
      <c r="E112" s="304"/>
      <c r="F112" s="327" t="s">
        <v>1262</v>
      </c>
      <c r="G112" s="304"/>
      <c r="H112" s="304" t="s">
        <v>1296</v>
      </c>
      <c r="I112" s="304" t="s">
        <v>1258</v>
      </c>
      <c r="J112" s="304">
        <v>50</v>
      </c>
      <c r="K112" s="318"/>
    </row>
    <row r="113" s="1" customFormat="1" ht="15" customHeight="1">
      <c r="B113" s="329"/>
      <c r="C113" s="304" t="s">
        <v>52</v>
      </c>
      <c r="D113" s="304"/>
      <c r="E113" s="304"/>
      <c r="F113" s="327" t="s">
        <v>1256</v>
      </c>
      <c r="G113" s="304"/>
      <c r="H113" s="304" t="s">
        <v>1297</v>
      </c>
      <c r="I113" s="304" t="s">
        <v>1258</v>
      </c>
      <c r="J113" s="304">
        <v>20</v>
      </c>
      <c r="K113" s="318"/>
    </row>
    <row r="114" s="1" customFormat="1" ht="15" customHeight="1">
      <c r="B114" s="329"/>
      <c r="C114" s="304" t="s">
        <v>1298</v>
      </c>
      <c r="D114" s="304"/>
      <c r="E114" s="304"/>
      <c r="F114" s="327" t="s">
        <v>1256</v>
      </c>
      <c r="G114" s="304"/>
      <c r="H114" s="304" t="s">
        <v>1299</v>
      </c>
      <c r="I114" s="304" t="s">
        <v>1258</v>
      </c>
      <c r="J114" s="304">
        <v>120</v>
      </c>
      <c r="K114" s="318"/>
    </row>
    <row r="115" s="1" customFormat="1" ht="15" customHeight="1">
      <c r="B115" s="329"/>
      <c r="C115" s="304" t="s">
        <v>37</v>
      </c>
      <c r="D115" s="304"/>
      <c r="E115" s="304"/>
      <c r="F115" s="327" t="s">
        <v>1256</v>
      </c>
      <c r="G115" s="304"/>
      <c r="H115" s="304" t="s">
        <v>1300</v>
      </c>
      <c r="I115" s="304" t="s">
        <v>1291</v>
      </c>
      <c r="J115" s="304"/>
      <c r="K115" s="318"/>
    </row>
    <row r="116" s="1" customFormat="1" ht="15" customHeight="1">
      <c r="B116" s="329"/>
      <c r="C116" s="304" t="s">
        <v>47</v>
      </c>
      <c r="D116" s="304"/>
      <c r="E116" s="304"/>
      <c r="F116" s="327" t="s">
        <v>1256</v>
      </c>
      <c r="G116" s="304"/>
      <c r="H116" s="304" t="s">
        <v>1301</v>
      </c>
      <c r="I116" s="304" t="s">
        <v>1291</v>
      </c>
      <c r="J116" s="304"/>
      <c r="K116" s="318"/>
    </row>
    <row r="117" s="1" customFormat="1" ht="15" customHeight="1">
      <c r="B117" s="329"/>
      <c r="C117" s="304" t="s">
        <v>56</v>
      </c>
      <c r="D117" s="304"/>
      <c r="E117" s="304"/>
      <c r="F117" s="327" t="s">
        <v>1256</v>
      </c>
      <c r="G117" s="304"/>
      <c r="H117" s="304" t="s">
        <v>1302</v>
      </c>
      <c r="I117" s="304" t="s">
        <v>1303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1304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1250</v>
      </c>
      <c r="D123" s="319"/>
      <c r="E123" s="319"/>
      <c r="F123" s="319" t="s">
        <v>1251</v>
      </c>
      <c r="G123" s="320"/>
      <c r="H123" s="319" t="s">
        <v>53</v>
      </c>
      <c r="I123" s="319" t="s">
        <v>56</v>
      </c>
      <c r="J123" s="319" t="s">
        <v>1252</v>
      </c>
      <c r="K123" s="348"/>
    </row>
    <row r="124" s="1" customFormat="1" ht="17.25" customHeight="1">
      <c r="B124" s="347"/>
      <c r="C124" s="321" t="s">
        <v>1253</v>
      </c>
      <c r="D124" s="321"/>
      <c r="E124" s="321"/>
      <c r="F124" s="322" t="s">
        <v>1254</v>
      </c>
      <c r="G124" s="323"/>
      <c r="H124" s="321"/>
      <c r="I124" s="321"/>
      <c r="J124" s="321" t="s">
        <v>1255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1259</v>
      </c>
      <c r="D126" s="326"/>
      <c r="E126" s="326"/>
      <c r="F126" s="327" t="s">
        <v>1256</v>
      </c>
      <c r="G126" s="304"/>
      <c r="H126" s="304" t="s">
        <v>1296</v>
      </c>
      <c r="I126" s="304" t="s">
        <v>1258</v>
      </c>
      <c r="J126" s="304">
        <v>120</v>
      </c>
      <c r="K126" s="352"/>
    </row>
    <row r="127" s="1" customFormat="1" ht="15" customHeight="1">
      <c r="B127" s="349"/>
      <c r="C127" s="304" t="s">
        <v>1305</v>
      </c>
      <c r="D127" s="304"/>
      <c r="E127" s="304"/>
      <c r="F127" s="327" t="s">
        <v>1256</v>
      </c>
      <c r="G127" s="304"/>
      <c r="H127" s="304" t="s">
        <v>1306</v>
      </c>
      <c r="I127" s="304" t="s">
        <v>1258</v>
      </c>
      <c r="J127" s="304" t="s">
        <v>1307</v>
      </c>
      <c r="K127" s="352"/>
    </row>
    <row r="128" s="1" customFormat="1" ht="15" customHeight="1">
      <c r="B128" s="349"/>
      <c r="C128" s="304" t="s">
        <v>82</v>
      </c>
      <c r="D128" s="304"/>
      <c r="E128" s="304"/>
      <c r="F128" s="327" t="s">
        <v>1256</v>
      </c>
      <c r="G128" s="304"/>
      <c r="H128" s="304" t="s">
        <v>1308</v>
      </c>
      <c r="I128" s="304" t="s">
        <v>1258</v>
      </c>
      <c r="J128" s="304" t="s">
        <v>1307</v>
      </c>
      <c r="K128" s="352"/>
    </row>
    <row r="129" s="1" customFormat="1" ht="15" customHeight="1">
      <c r="B129" s="349"/>
      <c r="C129" s="304" t="s">
        <v>1267</v>
      </c>
      <c r="D129" s="304"/>
      <c r="E129" s="304"/>
      <c r="F129" s="327" t="s">
        <v>1262</v>
      </c>
      <c r="G129" s="304"/>
      <c r="H129" s="304" t="s">
        <v>1268</v>
      </c>
      <c r="I129" s="304" t="s">
        <v>1258</v>
      </c>
      <c r="J129" s="304">
        <v>15</v>
      </c>
      <c r="K129" s="352"/>
    </row>
    <row r="130" s="1" customFormat="1" ht="15" customHeight="1">
      <c r="B130" s="349"/>
      <c r="C130" s="330" t="s">
        <v>1269</v>
      </c>
      <c r="D130" s="330"/>
      <c r="E130" s="330"/>
      <c r="F130" s="331" t="s">
        <v>1262</v>
      </c>
      <c r="G130" s="330"/>
      <c r="H130" s="330" t="s">
        <v>1270</v>
      </c>
      <c r="I130" s="330" t="s">
        <v>1258</v>
      </c>
      <c r="J130" s="330">
        <v>15</v>
      </c>
      <c r="K130" s="352"/>
    </row>
    <row r="131" s="1" customFormat="1" ht="15" customHeight="1">
      <c r="B131" s="349"/>
      <c r="C131" s="330" t="s">
        <v>1271</v>
      </c>
      <c r="D131" s="330"/>
      <c r="E131" s="330"/>
      <c r="F131" s="331" t="s">
        <v>1262</v>
      </c>
      <c r="G131" s="330"/>
      <c r="H131" s="330" t="s">
        <v>1272</v>
      </c>
      <c r="I131" s="330" t="s">
        <v>1258</v>
      </c>
      <c r="J131" s="330">
        <v>20</v>
      </c>
      <c r="K131" s="352"/>
    </row>
    <row r="132" s="1" customFormat="1" ht="15" customHeight="1">
      <c r="B132" s="349"/>
      <c r="C132" s="330" t="s">
        <v>1273</v>
      </c>
      <c r="D132" s="330"/>
      <c r="E132" s="330"/>
      <c r="F132" s="331" t="s">
        <v>1262</v>
      </c>
      <c r="G132" s="330"/>
      <c r="H132" s="330" t="s">
        <v>1274</v>
      </c>
      <c r="I132" s="330" t="s">
        <v>1258</v>
      </c>
      <c r="J132" s="330">
        <v>20</v>
      </c>
      <c r="K132" s="352"/>
    </row>
    <row r="133" s="1" customFormat="1" ht="15" customHeight="1">
      <c r="B133" s="349"/>
      <c r="C133" s="304" t="s">
        <v>1261</v>
      </c>
      <c r="D133" s="304"/>
      <c r="E133" s="304"/>
      <c r="F133" s="327" t="s">
        <v>1262</v>
      </c>
      <c r="G133" s="304"/>
      <c r="H133" s="304" t="s">
        <v>1296</v>
      </c>
      <c r="I133" s="304" t="s">
        <v>1258</v>
      </c>
      <c r="J133" s="304">
        <v>50</v>
      </c>
      <c r="K133" s="352"/>
    </row>
    <row r="134" s="1" customFormat="1" ht="15" customHeight="1">
      <c r="B134" s="349"/>
      <c r="C134" s="304" t="s">
        <v>1275</v>
      </c>
      <c r="D134" s="304"/>
      <c r="E134" s="304"/>
      <c r="F134" s="327" t="s">
        <v>1262</v>
      </c>
      <c r="G134" s="304"/>
      <c r="H134" s="304" t="s">
        <v>1296</v>
      </c>
      <c r="I134" s="304" t="s">
        <v>1258</v>
      </c>
      <c r="J134" s="304">
        <v>50</v>
      </c>
      <c r="K134" s="352"/>
    </row>
    <row r="135" s="1" customFormat="1" ht="15" customHeight="1">
      <c r="B135" s="349"/>
      <c r="C135" s="304" t="s">
        <v>1281</v>
      </c>
      <c r="D135" s="304"/>
      <c r="E135" s="304"/>
      <c r="F135" s="327" t="s">
        <v>1262</v>
      </c>
      <c r="G135" s="304"/>
      <c r="H135" s="304" t="s">
        <v>1296</v>
      </c>
      <c r="I135" s="304" t="s">
        <v>1258</v>
      </c>
      <c r="J135" s="304">
        <v>50</v>
      </c>
      <c r="K135" s="352"/>
    </row>
    <row r="136" s="1" customFormat="1" ht="15" customHeight="1">
      <c r="B136" s="349"/>
      <c r="C136" s="304" t="s">
        <v>1283</v>
      </c>
      <c r="D136" s="304"/>
      <c r="E136" s="304"/>
      <c r="F136" s="327" t="s">
        <v>1262</v>
      </c>
      <c r="G136" s="304"/>
      <c r="H136" s="304" t="s">
        <v>1296</v>
      </c>
      <c r="I136" s="304" t="s">
        <v>1258</v>
      </c>
      <c r="J136" s="304">
        <v>50</v>
      </c>
      <c r="K136" s="352"/>
    </row>
    <row r="137" s="1" customFormat="1" ht="15" customHeight="1">
      <c r="B137" s="349"/>
      <c r="C137" s="304" t="s">
        <v>1284</v>
      </c>
      <c r="D137" s="304"/>
      <c r="E137" s="304"/>
      <c r="F137" s="327" t="s">
        <v>1262</v>
      </c>
      <c r="G137" s="304"/>
      <c r="H137" s="304" t="s">
        <v>1309</v>
      </c>
      <c r="I137" s="304" t="s">
        <v>1258</v>
      </c>
      <c r="J137" s="304">
        <v>255</v>
      </c>
      <c r="K137" s="352"/>
    </row>
    <row r="138" s="1" customFormat="1" ht="15" customHeight="1">
      <c r="B138" s="349"/>
      <c r="C138" s="304" t="s">
        <v>1286</v>
      </c>
      <c r="D138" s="304"/>
      <c r="E138" s="304"/>
      <c r="F138" s="327" t="s">
        <v>1256</v>
      </c>
      <c r="G138" s="304"/>
      <c r="H138" s="304" t="s">
        <v>1310</v>
      </c>
      <c r="I138" s="304" t="s">
        <v>1288</v>
      </c>
      <c r="J138" s="304"/>
      <c r="K138" s="352"/>
    </row>
    <row r="139" s="1" customFormat="1" ht="15" customHeight="1">
      <c r="B139" s="349"/>
      <c r="C139" s="304" t="s">
        <v>1289</v>
      </c>
      <c r="D139" s="304"/>
      <c r="E139" s="304"/>
      <c r="F139" s="327" t="s">
        <v>1256</v>
      </c>
      <c r="G139" s="304"/>
      <c r="H139" s="304" t="s">
        <v>1311</v>
      </c>
      <c r="I139" s="304" t="s">
        <v>1291</v>
      </c>
      <c r="J139" s="304"/>
      <c r="K139" s="352"/>
    </row>
    <row r="140" s="1" customFormat="1" ht="15" customHeight="1">
      <c r="B140" s="349"/>
      <c r="C140" s="304" t="s">
        <v>1292</v>
      </c>
      <c r="D140" s="304"/>
      <c r="E140" s="304"/>
      <c r="F140" s="327" t="s">
        <v>1256</v>
      </c>
      <c r="G140" s="304"/>
      <c r="H140" s="304" t="s">
        <v>1292</v>
      </c>
      <c r="I140" s="304" t="s">
        <v>1291</v>
      </c>
      <c r="J140" s="304"/>
      <c r="K140" s="352"/>
    </row>
    <row r="141" s="1" customFormat="1" ht="15" customHeight="1">
      <c r="B141" s="349"/>
      <c r="C141" s="304" t="s">
        <v>37</v>
      </c>
      <c r="D141" s="304"/>
      <c r="E141" s="304"/>
      <c r="F141" s="327" t="s">
        <v>1256</v>
      </c>
      <c r="G141" s="304"/>
      <c r="H141" s="304" t="s">
        <v>1312</v>
      </c>
      <c r="I141" s="304" t="s">
        <v>1291</v>
      </c>
      <c r="J141" s="304"/>
      <c r="K141" s="352"/>
    </row>
    <row r="142" s="1" customFormat="1" ht="15" customHeight="1">
      <c r="B142" s="349"/>
      <c r="C142" s="304" t="s">
        <v>1313</v>
      </c>
      <c r="D142" s="304"/>
      <c r="E142" s="304"/>
      <c r="F142" s="327" t="s">
        <v>1256</v>
      </c>
      <c r="G142" s="304"/>
      <c r="H142" s="304" t="s">
        <v>1314</v>
      </c>
      <c r="I142" s="304" t="s">
        <v>1291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1315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1250</v>
      </c>
      <c r="D148" s="319"/>
      <c r="E148" s="319"/>
      <c r="F148" s="319" t="s">
        <v>1251</v>
      </c>
      <c r="G148" s="320"/>
      <c r="H148" s="319" t="s">
        <v>53</v>
      </c>
      <c r="I148" s="319" t="s">
        <v>56</v>
      </c>
      <c r="J148" s="319" t="s">
        <v>1252</v>
      </c>
      <c r="K148" s="318"/>
    </row>
    <row r="149" s="1" customFormat="1" ht="17.25" customHeight="1">
      <c r="B149" s="316"/>
      <c r="C149" s="321" t="s">
        <v>1253</v>
      </c>
      <c r="D149" s="321"/>
      <c r="E149" s="321"/>
      <c r="F149" s="322" t="s">
        <v>1254</v>
      </c>
      <c r="G149" s="323"/>
      <c r="H149" s="321"/>
      <c r="I149" s="321"/>
      <c r="J149" s="321" t="s">
        <v>1255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1259</v>
      </c>
      <c r="D151" s="304"/>
      <c r="E151" s="304"/>
      <c r="F151" s="357" t="s">
        <v>1256</v>
      </c>
      <c r="G151" s="304"/>
      <c r="H151" s="356" t="s">
        <v>1296</v>
      </c>
      <c r="I151" s="356" t="s">
        <v>1258</v>
      </c>
      <c r="J151" s="356">
        <v>120</v>
      </c>
      <c r="K151" s="352"/>
    </row>
    <row r="152" s="1" customFormat="1" ht="15" customHeight="1">
      <c r="B152" s="329"/>
      <c r="C152" s="356" t="s">
        <v>1305</v>
      </c>
      <c r="D152" s="304"/>
      <c r="E152" s="304"/>
      <c r="F152" s="357" t="s">
        <v>1256</v>
      </c>
      <c r="G152" s="304"/>
      <c r="H152" s="356" t="s">
        <v>1316</v>
      </c>
      <c r="I152" s="356" t="s">
        <v>1258</v>
      </c>
      <c r="J152" s="356" t="s">
        <v>1307</v>
      </c>
      <c r="K152" s="352"/>
    </row>
    <row r="153" s="1" customFormat="1" ht="15" customHeight="1">
      <c r="B153" s="329"/>
      <c r="C153" s="356" t="s">
        <v>82</v>
      </c>
      <c r="D153" s="304"/>
      <c r="E153" s="304"/>
      <c r="F153" s="357" t="s">
        <v>1256</v>
      </c>
      <c r="G153" s="304"/>
      <c r="H153" s="356" t="s">
        <v>1317</v>
      </c>
      <c r="I153" s="356" t="s">
        <v>1258</v>
      </c>
      <c r="J153" s="356" t="s">
        <v>1307</v>
      </c>
      <c r="K153" s="352"/>
    </row>
    <row r="154" s="1" customFormat="1" ht="15" customHeight="1">
      <c r="B154" s="329"/>
      <c r="C154" s="356" t="s">
        <v>1261</v>
      </c>
      <c r="D154" s="304"/>
      <c r="E154" s="304"/>
      <c r="F154" s="357" t="s">
        <v>1262</v>
      </c>
      <c r="G154" s="304"/>
      <c r="H154" s="356" t="s">
        <v>1296</v>
      </c>
      <c r="I154" s="356" t="s">
        <v>1258</v>
      </c>
      <c r="J154" s="356">
        <v>50</v>
      </c>
      <c r="K154" s="352"/>
    </row>
    <row r="155" s="1" customFormat="1" ht="15" customHeight="1">
      <c r="B155" s="329"/>
      <c r="C155" s="356" t="s">
        <v>1264</v>
      </c>
      <c r="D155" s="304"/>
      <c r="E155" s="304"/>
      <c r="F155" s="357" t="s">
        <v>1256</v>
      </c>
      <c r="G155" s="304"/>
      <c r="H155" s="356" t="s">
        <v>1296</v>
      </c>
      <c r="I155" s="356" t="s">
        <v>1266</v>
      </c>
      <c r="J155" s="356"/>
      <c r="K155" s="352"/>
    </row>
    <row r="156" s="1" customFormat="1" ht="15" customHeight="1">
      <c r="B156" s="329"/>
      <c r="C156" s="356" t="s">
        <v>1275</v>
      </c>
      <c r="D156" s="304"/>
      <c r="E156" s="304"/>
      <c r="F156" s="357" t="s">
        <v>1262</v>
      </c>
      <c r="G156" s="304"/>
      <c r="H156" s="356" t="s">
        <v>1296</v>
      </c>
      <c r="I156" s="356" t="s">
        <v>1258</v>
      </c>
      <c r="J156" s="356">
        <v>50</v>
      </c>
      <c r="K156" s="352"/>
    </row>
    <row r="157" s="1" customFormat="1" ht="15" customHeight="1">
      <c r="B157" s="329"/>
      <c r="C157" s="356" t="s">
        <v>1283</v>
      </c>
      <c r="D157" s="304"/>
      <c r="E157" s="304"/>
      <c r="F157" s="357" t="s">
        <v>1262</v>
      </c>
      <c r="G157" s="304"/>
      <c r="H157" s="356" t="s">
        <v>1296</v>
      </c>
      <c r="I157" s="356" t="s">
        <v>1258</v>
      </c>
      <c r="J157" s="356">
        <v>50</v>
      </c>
      <c r="K157" s="352"/>
    </row>
    <row r="158" s="1" customFormat="1" ht="15" customHeight="1">
      <c r="B158" s="329"/>
      <c r="C158" s="356" t="s">
        <v>1281</v>
      </c>
      <c r="D158" s="304"/>
      <c r="E158" s="304"/>
      <c r="F158" s="357" t="s">
        <v>1262</v>
      </c>
      <c r="G158" s="304"/>
      <c r="H158" s="356" t="s">
        <v>1296</v>
      </c>
      <c r="I158" s="356" t="s">
        <v>1258</v>
      </c>
      <c r="J158" s="356">
        <v>50</v>
      </c>
      <c r="K158" s="352"/>
    </row>
    <row r="159" s="1" customFormat="1" ht="15" customHeight="1">
      <c r="B159" s="329"/>
      <c r="C159" s="356" t="s">
        <v>116</v>
      </c>
      <c r="D159" s="304"/>
      <c r="E159" s="304"/>
      <c r="F159" s="357" t="s">
        <v>1256</v>
      </c>
      <c r="G159" s="304"/>
      <c r="H159" s="356" t="s">
        <v>1318</v>
      </c>
      <c r="I159" s="356" t="s">
        <v>1258</v>
      </c>
      <c r="J159" s="356" t="s">
        <v>1319</v>
      </c>
      <c r="K159" s="352"/>
    </row>
    <row r="160" s="1" customFormat="1" ht="15" customHeight="1">
      <c r="B160" s="329"/>
      <c r="C160" s="356" t="s">
        <v>1320</v>
      </c>
      <c r="D160" s="304"/>
      <c r="E160" s="304"/>
      <c r="F160" s="357" t="s">
        <v>1256</v>
      </c>
      <c r="G160" s="304"/>
      <c r="H160" s="356" t="s">
        <v>1321</v>
      </c>
      <c r="I160" s="356" t="s">
        <v>1291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1322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1250</v>
      </c>
      <c r="D166" s="319"/>
      <c r="E166" s="319"/>
      <c r="F166" s="319" t="s">
        <v>1251</v>
      </c>
      <c r="G166" s="361"/>
      <c r="H166" s="362" t="s">
        <v>53</v>
      </c>
      <c r="I166" s="362" t="s">
        <v>56</v>
      </c>
      <c r="J166" s="319" t="s">
        <v>1252</v>
      </c>
      <c r="K166" s="296"/>
    </row>
    <row r="167" s="1" customFormat="1" ht="17.25" customHeight="1">
      <c r="B167" s="297"/>
      <c r="C167" s="321" t="s">
        <v>1253</v>
      </c>
      <c r="D167" s="321"/>
      <c r="E167" s="321"/>
      <c r="F167" s="322" t="s">
        <v>1254</v>
      </c>
      <c r="G167" s="363"/>
      <c r="H167" s="364"/>
      <c r="I167" s="364"/>
      <c r="J167" s="321" t="s">
        <v>1255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1259</v>
      </c>
      <c r="D169" s="304"/>
      <c r="E169" s="304"/>
      <c r="F169" s="327" t="s">
        <v>1256</v>
      </c>
      <c r="G169" s="304"/>
      <c r="H169" s="304" t="s">
        <v>1296</v>
      </c>
      <c r="I169" s="304" t="s">
        <v>1258</v>
      </c>
      <c r="J169" s="304">
        <v>120</v>
      </c>
      <c r="K169" s="352"/>
    </row>
    <row r="170" s="1" customFormat="1" ht="15" customHeight="1">
      <c r="B170" s="329"/>
      <c r="C170" s="304" t="s">
        <v>1305</v>
      </c>
      <c r="D170" s="304"/>
      <c r="E170" s="304"/>
      <c r="F170" s="327" t="s">
        <v>1256</v>
      </c>
      <c r="G170" s="304"/>
      <c r="H170" s="304" t="s">
        <v>1306</v>
      </c>
      <c r="I170" s="304" t="s">
        <v>1258</v>
      </c>
      <c r="J170" s="304" t="s">
        <v>1307</v>
      </c>
      <c r="K170" s="352"/>
    </row>
    <row r="171" s="1" customFormat="1" ht="15" customHeight="1">
      <c r="B171" s="329"/>
      <c r="C171" s="304" t="s">
        <v>82</v>
      </c>
      <c r="D171" s="304"/>
      <c r="E171" s="304"/>
      <c r="F171" s="327" t="s">
        <v>1256</v>
      </c>
      <c r="G171" s="304"/>
      <c r="H171" s="304" t="s">
        <v>1323</v>
      </c>
      <c r="I171" s="304" t="s">
        <v>1258</v>
      </c>
      <c r="J171" s="304" t="s">
        <v>1307</v>
      </c>
      <c r="K171" s="352"/>
    </row>
    <row r="172" s="1" customFormat="1" ht="15" customHeight="1">
      <c r="B172" s="329"/>
      <c r="C172" s="304" t="s">
        <v>1261</v>
      </c>
      <c r="D172" s="304"/>
      <c r="E172" s="304"/>
      <c r="F172" s="327" t="s">
        <v>1262</v>
      </c>
      <c r="G172" s="304"/>
      <c r="H172" s="304" t="s">
        <v>1323</v>
      </c>
      <c r="I172" s="304" t="s">
        <v>1258</v>
      </c>
      <c r="J172" s="304">
        <v>50</v>
      </c>
      <c r="K172" s="352"/>
    </row>
    <row r="173" s="1" customFormat="1" ht="15" customHeight="1">
      <c r="B173" s="329"/>
      <c r="C173" s="304" t="s">
        <v>1264</v>
      </c>
      <c r="D173" s="304"/>
      <c r="E173" s="304"/>
      <c r="F173" s="327" t="s">
        <v>1256</v>
      </c>
      <c r="G173" s="304"/>
      <c r="H173" s="304" t="s">
        <v>1323</v>
      </c>
      <c r="I173" s="304" t="s">
        <v>1266</v>
      </c>
      <c r="J173" s="304"/>
      <c r="K173" s="352"/>
    </row>
    <row r="174" s="1" customFormat="1" ht="15" customHeight="1">
      <c r="B174" s="329"/>
      <c r="C174" s="304" t="s">
        <v>1275</v>
      </c>
      <c r="D174" s="304"/>
      <c r="E174" s="304"/>
      <c r="F174" s="327" t="s">
        <v>1262</v>
      </c>
      <c r="G174" s="304"/>
      <c r="H174" s="304" t="s">
        <v>1323</v>
      </c>
      <c r="I174" s="304" t="s">
        <v>1258</v>
      </c>
      <c r="J174" s="304">
        <v>50</v>
      </c>
      <c r="K174" s="352"/>
    </row>
    <row r="175" s="1" customFormat="1" ht="15" customHeight="1">
      <c r="B175" s="329"/>
      <c r="C175" s="304" t="s">
        <v>1283</v>
      </c>
      <c r="D175" s="304"/>
      <c r="E175" s="304"/>
      <c r="F175" s="327" t="s">
        <v>1262</v>
      </c>
      <c r="G175" s="304"/>
      <c r="H175" s="304" t="s">
        <v>1323</v>
      </c>
      <c r="I175" s="304" t="s">
        <v>1258</v>
      </c>
      <c r="J175" s="304">
        <v>50</v>
      </c>
      <c r="K175" s="352"/>
    </row>
    <row r="176" s="1" customFormat="1" ht="15" customHeight="1">
      <c r="B176" s="329"/>
      <c r="C176" s="304" t="s">
        <v>1281</v>
      </c>
      <c r="D176" s="304"/>
      <c r="E176" s="304"/>
      <c r="F176" s="327" t="s">
        <v>1262</v>
      </c>
      <c r="G176" s="304"/>
      <c r="H176" s="304" t="s">
        <v>1323</v>
      </c>
      <c r="I176" s="304" t="s">
        <v>1258</v>
      </c>
      <c r="J176" s="304">
        <v>50</v>
      </c>
      <c r="K176" s="352"/>
    </row>
    <row r="177" s="1" customFormat="1" ht="15" customHeight="1">
      <c r="B177" s="329"/>
      <c r="C177" s="304" t="s">
        <v>127</v>
      </c>
      <c r="D177" s="304"/>
      <c r="E177" s="304"/>
      <c r="F177" s="327" t="s">
        <v>1256</v>
      </c>
      <c r="G177" s="304"/>
      <c r="H177" s="304" t="s">
        <v>1324</v>
      </c>
      <c r="I177" s="304" t="s">
        <v>1325</v>
      </c>
      <c r="J177" s="304"/>
      <c r="K177" s="352"/>
    </row>
    <row r="178" s="1" customFormat="1" ht="15" customHeight="1">
      <c r="B178" s="329"/>
      <c r="C178" s="304" t="s">
        <v>56</v>
      </c>
      <c r="D178" s="304"/>
      <c r="E178" s="304"/>
      <c r="F178" s="327" t="s">
        <v>1256</v>
      </c>
      <c r="G178" s="304"/>
      <c r="H178" s="304" t="s">
        <v>1326</v>
      </c>
      <c r="I178" s="304" t="s">
        <v>1327</v>
      </c>
      <c r="J178" s="304">
        <v>1</v>
      </c>
      <c r="K178" s="352"/>
    </row>
    <row r="179" s="1" customFormat="1" ht="15" customHeight="1">
      <c r="B179" s="329"/>
      <c r="C179" s="304" t="s">
        <v>52</v>
      </c>
      <c r="D179" s="304"/>
      <c r="E179" s="304"/>
      <c r="F179" s="327" t="s">
        <v>1256</v>
      </c>
      <c r="G179" s="304"/>
      <c r="H179" s="304" t="s">
        <v>1328</v>
      </c>
      <c r="I179" s="304" t="s">
        <v>1258</v>
      </c>
      <c r="J179" s="304">
        <v>20</v>
      </c>
      <c r="K179" s="352"/>
    </row>
    <row r="180" s="1" customFormat="1" ht="15" customHeight="1">
      <c r="B180" s="329"/>
      <c r="C180" s="304" t="s">
        <v>53</v>
      </c>
      <c r="D180" s="304"/>
      <c r="E180" s="304"/>
      <c r="F180" s="327" t="s">
        <v>1256</v>
      </c>
      <c r="G180" s="304"/>
      <c r="H180" s="304" t="s">
        <v>1329</v>
      </c>
      <c r="I180" s="304" t="s">
        <v>1258</v>
      </c>
      <c r="J180" s="304">
        <v>255</v>
      </c>
      <c r="K180" s="352"/>
    </row>
    <row r="181" s="1" customFormat="1" ht="15" customHeight="1">
      <c r="B181" s="329"/>
      <c r="C181" s="304" t="s">
        <v>128</v>
      </c>
      <c r="D181" s="304"/>
      <c r="E181" s="304"/>
      <c r="F181" s="327" t="s">
        <v>1256</v>
      </c>
      <c r="G181" s="304"/>
      <c r="H181" s="304" t="s">
        <v>1220</v>
      </c>
      <c r="I181" s="304" t="s">
        <v>1258</v>
      </c>
      <c r="J181" s="304">
        <v>10</v>
      </c>
      <c r="K181" s="352"/>
    </row>
    <row r="182" s="1" customFormat="1" ht="15" customHeight="1">
      <c r="B182" s="329"/>
      <c r="C182" s="304" t="s">
        <v>129</v>
      </c>
      <c r="D182" s="304"/>
      <c r="E182" s="304"/>
      <c r="F182" s="327" t="s">
        <v>1256</v>
      </c>
      <c r="G182" s="304"/>
      <c r="H182" s="304" t="s">
        <v>1330</v>
      </c>
      <c r="I182" s="304" t="s">
        <v>1291</v>
      </c>
      <c r="J182" s="304"/>
      <c r="K182" s="352"/>
    </row>
    <row r="183" s="1" customFormat="1" ht="15" customHeight="1">
      <c r="B183" s="329"/>
      <c r="C183" s="304" t="s">
        <v>1331</v>
      </c>
      <c r="D183" s="304"/>
      <c r="E183" s="304"/>
      <c r="F183" s="327" t="s">
        <v>1256</v>
      </c>
      <c r="G183" s="304"/>
      <c r="H183" s="304" t="s">
        <v>1332</v>
      </c>
      <c r="I183" s="304" t="s">
        <v>1291</v>
      </c>
      <c r="J183" s="304"/>
      <c r="K183" s="352"/>
    </row>
    <row r="184" s="1" customFormat="1" ht="15" customHeight="1">
      <c r="B184" s="329"/>
      <c r="C184" s="304" t="s">
        <v>1320</v>
      </c>
      <c r="D184" s="304"/>
      <c r="E184" s="304"/>
      <c r="F184" s="327" t="s">
        <v>1256</v>
      </c>
      <c r="G184" s="304"/>
      <c r="H184" s="304" t="s">
        <v>1333</v>
      </c>
      <c r="I184" s="304" t="s">
        <v>1291</v>
      </c>
      <c r="J184" s="304"/>
      <c r="K184" s="352"/>
    </row>
    <row r="185" s="1" customFormat="1" ht="15" customHeight="1">
      <c r="B185" s="329"/>
      <c r="C185" s="304" t="s">
        <v>131</v>
      </c>
      <c r="D185" s="304"/>
      <c r="E185" s="304"/>
      <c r="F185" s="327" t="s">
        <v>1262</v>
      </c>
      <c r="G185" s="304"/>
      <c r="H185" s="304" t="s">
        <v>1334</v>
      </c>
      <c r="I185" s="304" t="s">
        <v>1258</v>
      </c>
      <c r="J185" s="304">
        <v>50</v>
      </c>
      <c r="K185" s="352"/>
    </row>
    <row r="186" s="1" customFormat="1" ht="15" customHeight="1">
      <c r="B186" s="329"/>
      <c r="C186" s="304" t="s">
        <v>1335</v>
      </c>
      <c r="D186" s="304"/>
      <c r="E186" s="304"/>
      <c r="F186" s="327" t="s">
        <v>1262</v>
      </c>
      <c r="G186" s="304"/>
      <c r="H186" s="304" t="s">
        <v>1336</v>
      </c>
      <c r="I186" s="304" t="s">
        <v>1337</v>
      </c>
      <c r="J186" s="304"/>
      <c r="K186" s="352"/>
    </row>
    <row r="187" s="1" customFormat="1" ht="15" customHeight="1">
      <c r="B187" s="329"/>
      <c r="C187" s="304" t="s">
        <v>1338</v>
      </c>
      <c r="D187" s="304"/>
      <c r="E187" s="304"/>
      <c r="F187" s="327" t="s">
        <v>1262</v>
      </c>
      <c r="G187" s="304"/>
      <c r="H187" s="304" t="s">
        <v>1339</v>
      </c>
      <c r="I187" s="304" t="s">
        <v>1337</v>
      </c>
      <c r="J187" s="304"/>
      <c r="K187" s="352"/>
    </row>
    <row r="188" s="1" customFormat="1" ht="15" customHeight="1">
      <c r="B188" s="329"/>
      <c r="C188" s="304" t="s">
        <v>1340</v>
      </c>
      <c r="D188" s="304"/>
      <c r="E188" s="304"/>
      <c r="F188" s="327" t="s">
        <v>1262</v>
      </c>
      <c r="G188" s="304"/>
      <c r="H188" s="304" t="s">
        <v>1341</v>
      </c>
      <c r="I188" s="304" t="s">
        <v>1337</v>
      </c>
      <c r="J188" s="304"/>
      <c r="K188" s="352"/>
    </row>
    <row r="189" s="1" customFormat="1" ht="15" customHeight="1">
      <c r="B189" s="329"/>
      <c r="C189" s="365" t="s">
        <v>1342</v>
      </c>
      <c r="D189" s="304"/>
      <c r="E189" s="304"/>
      <c r="F189" s="327" t="s">
        <v>1262</v>
      </c>
      <c r="G189" s="304"/>
      <c r="H189" s="304" t="s">
        <v>1343</v>
      </c>
      <c r="I189" s="304" t="s">
        <v>1344</v>
      </c>
      <c r="J189" s="366" t="s">
        <v>1345</v>
      </c>
      <c r="K189" s="352"/>
    </row>
    <row r="190" s="1" customFormat="1" ht="15" customHeight="1">
      <c r="B190" s="329"/>
      <c r="C190" s="365" t="s">
        <v>41</v>
      </c>
      <c r="D190" s="304"/>
      <c r="E190" s="304"/>
      <c r="F190" s="327" t="s">
        <v>1256</v>
      </c>
      <c r="G190" s="304"/>
      <c r="H190" s="301" t="s">
        <v>1346</v>
      </c>
      <c r="I190" s="304" t="s">
        <v>1347</v>
      </c>
      <c r="J190" s="304"/>
      <c r="K190" s="352"/>
    </row>
    <row r="191" s="1" customFormat="1" ht="15" customHeight="1">
      <c r="B191" s="329"/>
      <c r="C191" s="365" t="s">
        <v>1348</v>
      </c>
      <c r="D191" s="304"/>
      <c r="E191" s="304"/>
      <c r="F191" s="327" t="s">
        <v>1256</v>
      </c>
      <c r="G191" s="304"/>
      <c r="H191" s="304" t="s">
        <v>1349</v>
      </c>
      <c r="I191" s="304" t="s">
        <v>1291</v>
      </c>
      <c r="J191" s="304"/>
      <c r="K191" s="352"/>
    </row>
    <row r="192" s="1" customFormat="1" ht="15" customHeight="1">
      <c r="B192" s="329"/>
      <c r="C192" s="365" t="s">
        <v>1350</v>
      </c>
      <c r="D192" s="304"/>
      <c r="E192" s="304"/>
      <c r="F192" s="327" t="s">
        <v>1256</v>
      </c>
      <c r="G192" s="304"/>
      <c r="H192" s="304" t="s">
        <v>1351</v>
      </c>
      <c r="I192" s="304" t="s">
        <v>1291</v>
      </c>
      <c r="J192" s="304"/>
      <c r="K192" s="352"/>
    </row>
    <row r="193" s="1" customFormat="1" ht="15" customHeight="1">
      <c r="B193" s="329"/>
      <c r="C193" s="365" t="s">
        <v>1352</v>
      </c>
      <c r="D193" s="304"/>
      <c r="E193" s="304"/>
      <c r="F193" s="327" t="s">
        <v>1262</v>
      </c>
      <c r="G193" s="304"/>
      <c r="H193" s="304" t="s">
        <v>1353</v>
      </c>
      <c r="I193" s="304" t="s">
        <v>1291</v>
      </c>
      <c r="J193" s="304"/>
      <c r="K193" s="352"/>
    </row>
    <row r="194" s="1" customFormat="1" ht="15" customHeight="1">
      <c r="B194" s="358"/>
      <c r="C194" s="367"/>
      <c r="D194" s="338"/>
      <c r="E194" s="338"/>
      <c r="F194" s="338"/>
      <c r="G194" s="338"/>
      <c r="H194" s="338"/>
      <c r="I194" s="338"/>
      <c r="J194" s="338"/>
      <c r="K194" s="359"/>
    </row>
    <row r="195" s="1" customFormat="1" ht="18.75" customHeight="1">
      <c r="B195" s="340"/>
      <c r="C195" s="350"/>
      <c r="D195" s="350"/>
      <c r="E195" s="350"/>
      <c r="F195" s="360"/>
      <c r="G195" s="350"/>
      <c r="H195" s="350"/>
      <c r="I195" s="350"/>
      <c r="J195" s="350"/>
      <c r="K195" s="340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12"/>
      <c r="C197" s="312"/>
      <c r="D197" s="312"/>
      <c r="E197" s="312"/>
      <c r="F197" s="312"/>
      <c r="G197" s="312"/>
      <c r="H197" s="312"/>
      <c r="I197" s="312"/>
      <c r="J197" s="312"/>
      <c r="K197" s="312"/>
    </row>
    <row r="198" s="1" customFormat="1" ht="13.5">
      <c r="B198" s="291"/>
      <c r="C198" s="292"/>
      <c r="D198" s="292"/>
      <c r="E198" s="292"/>
      <c r="F198" s="292"/>
      <c r="G198" s="292"/>
      <c r="H198" s="292"/>
      <c r="I198" s="292"/>
      <c r="J198" s="292"/>
      <c r="K198" s="293"/>
    </row>
    <row r="199" s="1" customFormat="1" ht="21">
      <c r="B199" s="294"/>
      <c r="C199" s="295" t="s">
        <v>1354</v>
      </c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5.5" customHeight="1">
      <c r="B200" s="294"/>
      <c r="C200" s="368" t="s">
        <v>1355</v>
      </c>
      <c r="D200" s="368"/>
      <c r="E200" s="368"/>
      <c r="F200" s="368" t="s">
        <v>1356</v>
      </c>
      <c r="G200" s="369"/>
      <c r="H200" s="368" t="s">
        <v>1357</v>
      </c>
      <c r="I200" s="368"/>
      <c r="J200" s="368"/>
      <c r="K200" s="296"/>
    </row>
    <row r="201" s="1" customFormat="1" ht="5.25" customHeight="1">
      <c r="B201" s="329"/>
      <c r="C201" s="324"/>
      <c r="D201" s="324"/>
      <c r="E201" s="324"/>
      <c r="F201" s="324"/>
      <c r="G201" s="350"/>
      <c r="H201" s="324"/>
      <c r="I201" s="324"/>
      <c r="J201" s="324"/>
      <c r="K201" s="352"/>
    </row>
    <row r="202" s="1" customFormat="1" ht="15" customHeight="1">
      <c r="B202" s="329"/>
      <c r="C202" s="304" t="s">
        <v>1347</v>
      </c>
      <c r="D202" s="304"/>
      <c r="E202" s="304"/>
      <c r="F202" s="327" t="s">
        <v>42</v>
      </c>
      <c r="G202" s="304"/>
      <c r="H202" s="304" t="s">
        <v>1358</v>
      </c>
      <c r="I202" s="304"/>
      <c r="J202" s="304"/>
      <c r="K202" s="352"/>
    </row>
    <row r="203" s="1" customFormat="1" ht="15" customHeight="1">
      <c r="B203" s="329"/>
      <c r="C203" s="304"/>
      <c r="D203" s="304"/>
      <c r="E203" s="304"/>
      <c r="F203" s="327" t="s">
        <v>43</v>
      </c>
      <c r="G203" s="304"/>
      <c r="H203" s="304" t="s">
        <v>1359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46</v>
      </c>
      <c r="G204" s="304"/>
      <c r="H204" s="304" t="s">
        <v>1360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44</v>
      </c>
      <c r="G205" s="304"/>
      <c r="H205" s="304" t="s">
        <v>1361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45</v>
      </c>
      <c r="G206" s="304"/>
      <c r="H206" s="304" t="s">
        <v>1362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/>
      <c r="G207" s="304"/>
      <c r="H207" s="304"/>
      <c r="I207" s="304"/>
      <c r="J207" s="304"/>
      <c r="K207" s="352"/>
    </row>
    <row r="208" s="1" customFormat="1" ht="15" customHeight="1">
      <c r="B208" s="329"/>
      <c r="C208" s="304" t="s">
        <v>1303</v>
      </c>
      <c r="D208" s="304"/>
      <c r="E208" s="304"/>
      <c r="F208" s="327" t="s">
        <v>77</v>
      </c>
      <c r="G208" s="304"/>
      <c r="H208" s="304" t="s">
        <v>1363</v>
      </c>
      <c r="I208" s="304"/>
      <c r="J208" s="304"/>
      <c r="K208" s="352"/>
    </row>
    <row r="209" s="1" customFormat="1" ht="15" customHeight="1">
      <c r="B209" s="329"/>
      <c r="C209" s="304"/>
      <c r="D209" s="304"/>
      <c r="E209" s="304"/>
      <c r="F209" s="327" t="s">
        <v>1199</v>
      </c>
      <c r="G209" s="304"/>
      <c r="H209" s="304" t="s">
        <v>1200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1197</v>
      </c>
      <c r="G210" s="304"/>
      <c r="H210" s="304" t="s">
        <v>1364</v>
      </c>
      <c r="I210" s="304"/>
      <c r="J210" s="304"/>
      <c r="K210" s="352"/>
    </row>
    <row r="211" s="1" customFormat="1" ht="15" customHeight="1">
      <c r="B211" s="370"/>
      <c r="C211" s="304"/>
      <c r="D211" s="304"/>
      <c r="E211" s="304"/>
      <c r="F211" s="327" t="s">
        <v>1201</v>
      </c>
      <c r="G211" s="365"/>
      <c r="H211" s="356" t="s">
        <v>1202</v>
      </c>
      <c r="I211" s="356"/>
      <c r="J211" s="356"/>
      <c r="K211" s="371"/>
    </row>
    <row r="212" s="1" customFormat="1" ht="15" customHeight="1">
      <c r="B212" s="370"/>
      <c r="C212" s="304"/>
      <c r="D212" s="304"/>
      <c r="E212" s="304"/>
      <c r="F212" s="327" t="s">
        <v>1203</v>
      </c>
      <c r="G212" s="365"/>
      <c r="H212" s="356" t="s">
        <v>1365</v>
      </c>
      <c r="I212" s="356"/>
      <c r="J212" s="356"/>
      <c r="K212" s="371"/>
    </row>
    <row r="213" s="1" customFormat="1" ht="15" customHeight="1">
      <c r="B213" s="370"/>
      <c r="C213" s="304"/>
      <c r="D213" s="304"/>
      <c r="E213" s="304"/>
      <c r="F213" s="327"/>
      <c r="G213" s="365"/>
      <c r="H213" s="356"/>
      <c r="I213" s="356"/>
      <c r="J213" s="356"/>
      <c r="K213" s="371"/>
    </row>
    <row r="214" s="1" customFormat="1" ht="15" customHeight="1">
      <c r="B214" s="370"/>
      <c r="C214" s="304" t="s">
        <v>1327</v>
      </c>
      <c r="D214" s="304"/>
      <c r="E214" s="304"/>
      <c r="F214" s="327">
        <v>1</v>
      </c>
      <c r="G214" s="365"/>
      <c r="H214" s="356" t="s">
        <v>1366</v>
      </c>
      <c r="I214" s="356"/>
      <c r="J214" s="356"/>
      <c r="K214" s="371"/>
    </row>
    <row r="215" s="1" customFormat="1" ht="15" customHeight="1">
      <c r="B215" s="370"/>
      <c r="C215" s="304"/>
      <c r="D215" s="304"/>
      <c r="E215" s="304"/>
      <c r="F215" s="327">
        <v>2</v>
      </c>
      <c r="G215" s="365"/>
      <c r="H215" s="356" t="s">
        <v>1367</v>
      </c>
      <c r="I215" s="356"/>
      <c r="J215" s="356"/>
      <c r="K215" s="371"/>
    </row>
    <row r="216" s="1" customFormat="1" ht="15" customHeight="1">
      <c r="B216" s="370"/>
      <c r="C216" s="304"/>
      <c r="D216" s="304"/>
      <c r="E216" s="304"/>
      <c r="F216" s="327">
        <v>3</v>
      </c>
      <c r="G216" s="365"/>
      <c r="H216" s="356" t="s">
        <v>1368</v>
      </c>
      <c r="I216" s="356"/>
      <c r="J216" s="356"/>
      <c r="K216" s="371"/>
    </row>
    <row r="217" s="1" customFormat="1" ht="15" customHeight="1">
      <c r="B217" s="370"/>
      <c r="C217" s="304"/>
      <c r="D217" s="304"/>
      <c r="E217" s="304"/>
      <c r="F217" s="327">
        <v>4</v>
      </c>
      <c r="G217" s="365"/>
      <c r="H217" s="356" t="s">
        <v>1369</v>
      </c>
      <c r="I217" s="356"/>
      <c r="J217" s="356"/>
      <c r="K217" s="371"/>
    </row>
    <row r="218" s="1" customFormat="1" ht="12.75" customHeight="1">
      <c r="B218" s="372"/>
      <c r="C218" s="373"/>
      <c r="D218" s="373"/>
      <c r="E218" s="373"/>
      <c r="F218" s="373"/>
      <c r="G218" s="373"/>
      <c r="H218" s="373"/>
      <c r="I218" s="373"/>
      <c r="J218" s="373"/>
      <c r="K218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Rozpoctar02-PC\Rozpoctar02</dc:creator>
  <cp:lastModifiedBy>Rozpoctar02-PC\Rozpoctar02</cp:lastModifiedBy>
  <dcterms:created xsi:type="dcterms:W3CDTF">2021-07-13T11:59:44Z</dcterms:created>
  <dcterms:modified xsi:type="dcterms:W3CDTF">2021-07-13T11:59:56Z</dcterms:modified>
</cp:coreProperties>
</file>